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1"/>
  <workbookPr autoCompressPictures="0" defaultThemeVersion="124226"/>
  <mc:AlternateContent xmlns:mc="http://schemas.openxmlformats.org/markup-compatibility/2006">
    <mc:Choice Requires="x15">
      <x15ac:absPath xmlns:x15ac="http://schemas.microsoft.com/office/spreadsheetml/2010/11/ac" url="/Users/pavelkononenko/Desktop/"/>
    </mc:Choice>
  </mc:AlternateContent>
  <xr:revisionPtr revIDLastSave="0" documentId="13_ncr:1_{EE166764-A6AC-7947-9543-1BE6EE66FB68}" xr6:coauthVersionLast="47" xr6:coauthVersionMax="47" xr10:uidLastSave="{00000000-0000-0000-0000-000000000000}"/>
  <bookViews>
    <workbookView xWindow="23920" yWindow="680" windowWidth="41880" windowHeight="24400" xr2:uid="{00000000-000D-0000-FFFF-FFFF00000000}"/>
  </bookViews>
  <sheets>
    <sheet name="Приложение 1 к КД" sheetId="1" r:id="rId1"/>
    <sheet name="Лист1" sheetId="2" r:id="rId2"/>
  </sheets>
  <definedNames>
    <definedName name="_xlnm.Print_Titles" localSheetId="0">'Приложение 1 к КД'!$10:$10</definedName>
    <definedName name="OLE_LINK1" localSheetId="0">'Приложение 1 к КД'!#REF!</definedName>
    <definedName name="OLE_LINK2" localSheetId="0">'Приложение 1 к КД'!#REF!</definedName>
    <definedName name="OLE_LINK4" localSheetId="0">'Приложение 1 к КД'!#REF!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3" i="1" l="1"/>
  <c r="H12" i="1"/>
  <c r="H14" i="1"/>
  <c r="H15" i="1"/>
  <c r="H11" i="1" l="1"/>
  <c r="H16" i="1" s="1"/>
  <c r="N48" i="2"/>
  <c r="N49" i="2"/>
  <c r="N50" i="2"/>
  <c r="N51" i="2"/>
  <c r="N52" i="2"/>
  <c r="N53" i="2"/>
  <c r="N54" i="2"/>
  <c r="N55" i="2"/>
  <c r="N47" i="2"/>
  <c r="N56" i="2" l="1"/>
  <c r="N23" i="2"/>
  <c r="N24" i="2"/>
  <c r="N25" i="2"/>
  <c r="N22" i="2"/>
  <c r="N26" i="2" s="1"/>
</calcChain>
</file>

<file path=xl/sharedStrings.xml><?xml version="1.0" encoding="utf-8"?>
<sst xmlns="http://schemas.openxmlformats.org/spreadsheetml/2006/main" count="47" uniqueCount="36">
  <si>
    <t>   </t>
  </si>
  <si>
    <t>№ лота</t>
  </si>
  <si>
    <t>Единица измерения</t>
  </si>
  <si>
    <t>Количество</t>
  </si>
  <si>
    <t xml:space="preserve">Размер авансового платежа, % </t>
  </si>
  <si>
    <t>1.</t>
  </si>
  <si>
    <t>2.</t>
  </si>
  <si>
    <t>3.</t>
  </si>
  <si>
    <t>Все упаковочные материалы должны быть нетоксичны и запечатаны соответствующим образом, защищены от трамбовки прочными материалами для длительной перевозки.</t>
  </si>
  <si>
    <t>Срок выполнения Заявки</t>
  </si>
  <si>
    <t>Место поставки товара</t>
  </si>
  <si>
    <t xml:space="preserve">Приложение 1 </t>
  </si>
  <si>
    <t>к тендерной документации</t>
  </si>
  <si>
    <t>Дополнительная характеристика</t>
  </si>
  <si>
    <t xml:space="preserve">                                                     Перечень и описание закупаемых товаров
</t>
  </si>
  <si>
    <t>в течении 5 календарных дней со дня поступления заявки</t>
  </si>
  <si>
    <t>Срок поставки: в течение 5 календарных дней со дня получения заявки.</t>
  </si>
  <si>
    <t>Итого</t>
  </si>
  <si>
    <t xml:space="preserve">Место поставки: КГП на ПХВ "Детская городская клиническая больница №2" УОЗ г.Алматы, 2-мкрн., 54. </t>
  </si>
  <si>
    <t xml:space="preserve">Наименование </t>
  </si>
  <si>
    <t>г.Алматы.  2-мкрн., 54</t>
  </si>
  <si>
    <t>Директор                                            Рабандияров М.Р.</t>
  </si>
  <si>
    <t>комплект</t>
  </si>
  <si>
    <t>Клапаны постоянного давления:  с плоским резервуаром, в комплекте с катетерами, рабочее давление 110</t>
  </si>
  <si>
    <t>Клапаны постоянного давления : с плоским резервуаром , в комплекте с катетерами , рабочее давление 170</t>
  </si>
  <si>
    <t>Набор эндоскопических для детской урологии (ЦИСТОСКОП в комплекте)</t>
  </si>
  <si>
    <t xml:space="preserve">Набор лапараскопических инструментов с	 объективом для детской урологии			</t>
  </si>
  <si>
    <t>Имплантируемый стимулятор блуждающего нерва (VNS) Changzhou Rishena Medical Devices</t>
  </si>
  <si>
    <t>Клапан предназначен для лечения гидроцефалии путем шунтирования спинномозговой жидкости (СМЖ) в брюшную полость или в правое предсердие. Клапан фиксированного давления; 110 мм вод. ст. (среднее) с интегрированным резервуаром типа с плоским дном. Корпус клапана должен быть изготовлен из полисульфона. Клапан не должен содержать фталатов и натурального или синтетического латекса. Корпус клапана должен содержать механизм "шарик в конусе", с помощью которого определяется рабочее давление клапана. Недеформирующийся корпус клапана защищает механизм от механических ударов. Диаметр клапана не более 16.0 мм. Диаметр резервуара не более 13.0 мм. Длина клапана с коннекторами и резервуаром не более 51.0 мм. Толщина клапана не более 4.6 мм. Толщина резервуара не более 7.2 мм. Диаметр входного коннектора резервуара не более 2.0 мм. Диаметр выходного коннектора не более 1.8 мм. Коннекторы должны быть изготовлены из нержавеющей стали. На каждой стороне входного коннектора должны быть отверстия для крепления, позволяющие соединить клапан с подкожными тканями, тем самым предотвращая его смещение. Сверху на клапане должна быть расположена стрелка, показывающая направление потока СМЖ проходящего через клапан. Наличие рентгеноконтрастных титановых шпилек, вмонтированных в корпус клапана с правой стороны для обозначения  значения рабочего давления этого клапана фиксированного давления. Должен поставляться в индивидуальной двойной легкооткрываемой, стерильной, апирогенной упаковке. Должен быть стерилизован оксидом этилена. Должен поставляться с присоединенным перитонеальным катетером, изготовленным из силикона, с полоской импрегнированной барием, внутренний диаметр катетера не более 1.1 мм, наружный диаметр катетера не более 2.5 мм, длина катетера не менее 110 см, с открытым кончиком, с отверстиями. В комплекте должен быть прямой вентрикулярный катетер, внутренний диаметр катетера не более 1.3 мм, наружный диаметр катетера не более 2.5 мм, длина не менее 23 см, мультиперфорирован на расстоянии 16 мм от проксимального конца, с рентгеноконтрастными полосками, импрегнирован танталом, черные маркеры длины на расстоянии 5, 10 и 15 см от проксимального конца, наличие углового клипса и стилета.</t>
  </si>
  <si>
    <t>Клапан предназначен для лечения гидроцефалии путем шунтирования спинномозговой жидкости (СМЖ) в брюшную полость или в правое предсердие. Клапан фиксированного давления; 170 мм вод. ст. (высокое) с интегрированным резервуаром типа с плоским дном. Корпус клапана должен быть изготовлен из полисульфона. Клапан не должен содержать фталатов и натурального или синтетического латекса. Корпус клапана должен содержать механизм "шарик в конусе", с помощью которого определяется рабочее давление клапана. Недеформирующийся корпус клапана защищает механизм от механических ударов. Диаметр клапана не более 16.0 мм. Диаметр резервуара не более 13.0 мм. Длина клапана с коннекторами и резервуаром не более 51.0 мм. Толщина клапана не более 4.6 мм. Толщина резервуара не более 7.2 мм. Диаметр входного коннектора резервуара не более 2.0 мм. Диаметр выходного коннектора не более 1.8 мм. Коннекторы должны быть изготовлены из нержавеющей стали. На каждой стороне входного коннектора должны быть отверстия для крепления, позволяющие соединить клапан с подкожными тканями, тем самым предотвращая его смещение. Сверху на клапане должна быть расположена стрелка, показывающая направление потока СМЖ проходящего через клапан. Наличие рентгеноконтрастных титановых шпилек, вмонтированных в корпус клапана с правой стороны для обозначения  значения рабочего давления этого клапана фиксированного давления. Должен поставляться в индивидуальной двойной легкооткрываемой, стерильной, апирогенной упаковке. Должен быть стерилизован оксидом этилена. Должен поставляться с присоединенным перитонеальным катетером, изготовленным из силикона, с полоской импрегнированной барием, внутренний диаметр катетера не более 1.1 мм, наружный диаметр катетера не более 2.5 мм, длина катетера не менее 110 см, с открытым кончиком, с отверстиями. В комплекте должен быть прямой вентрикулярный катетер, внутренний диаметр катетера не более 1.3 мм, наружный диаметр катетера не более 2.5 мм, длина не менее 23 см, мультиперфорирован на расстоянии 16 мм от проксимального конца, с рентгеноконтрастными полосками, импрегнирован танталом, черные маркеры длины на расстоянии 5, 10 и 15 см от проксимального конца, наличие углового клипса и стилета.</t>
  </si>
  <si>
    <t>Материал стимулятора- медицинский свинец, размер 49.7×51.7×8, тип батареи Грейтбатч, 1690 м Ач, вес 26 грамм, обеспечивающий нагрузку в ~2KΩ, возможность дистанционного программирования. В комплекте: имплантируемый VNS стимулятор, набор имлантируемых электродов, клинический программатор, программатор пациента</t>
  </si>
  <si>
    <t>шт</t>
  </si>
  <si>
    <t>Сумма</t>
  </si>
  <si>
    <t>Цена</t>
  </si>
  <si>
    <t>Цистоскоп тип: жесткий, высокой четкости HD, угол обзора: 30°, диаметром 1.9 мм, длиной 117 мм - 1 шт.
Тубусы тип: диагностический, круглый, с системой ускоренного промывания операционного поля, с разъемом Люер-Лок совмещенным с наружним конусом, с краном ирригации и краном аспирации, диаметром  7,5 Шарьер (Ch) - 1 шт.
Тубусы тип: операционный, круглый, с системой ускоренного промывания операционного поля, с разъемом Люер-Лок совмещенным с наружним конусом, с краном ирригации и краном аспирации, с краном на инструментальном канале, диаметром  9 Шарьер (Ch) - 1 шт.
Цистоскоп тип: жесткий, высокой четкости HD, угол обзора: 30°, диаметром 1.9 мм, длиной 187,5 мм - 1 шт.
Тубусы тип: операционный, круглый, с системой ускоренного промывания операционного поля, с разъемом Люер-Лок совмещенным с наружним конусом, с краном ирригации и краном аспирации, с краном на инструментальном канале, диаметром  9,5 Шарьер (Ch) - 1 шт.
Цистоскоп жесткий HD сапфировая линза окуляра и дистальной части устойчивая к царапинам, диаметр рабочей части 2,7 мм. угол обзора, 30°,  длина рабочей части 187,5 мм, режим автоклавирования: 134°С в течение 18 минут - 1 шт.
Тубусы тип: операционный, круглый, с системой ускоренного промывания операционного поля, с разъемом Люер-Лок совмещенным с наружним конусом, с краном ирригации и краном аспирации, с краном на инструментальном канале, диаметром  11 Шарьер (Ch) - 1 шт.
Захватывающие щипцы тип: урологические, для инородных тел, две подвижные бранши, форма рабочей части: аллигатор, диаметром 3 Шарьер (Ch), длиной 250 мм - 1 шт.
Биопсийные щипцы тип: полужесткие, две подвижные бранши, диаметром  3 Шарьер (Ch), длиной 250 мм - 1 шт.
Захватывающие щипцы тип: урологические, зазубренные,две подвижные бранши, диаметром 3 Шарьер(Ch), Ch),длиной 250 мм - 1 шт.
Ножницы тип: тупоконечные, с системой сквозного промывания, полужесткие,диаметром 3 Шарьер (Ch), длиной 250 мм - 1 шт.
Электроды тип: монополярный, шарик, многоразовый, диаметром  3 Шарьер(Ch), длиной 450 мм - 1 шт.
Электроды тип: монополярный, игла, многоразовый, диаметром  3 Шарьер(Ch), длиной 450 мм - 1 шт.
Кабель монополярный, для резектоскопа - 1 шт.
Цистоскоп тип: жесткий, высокой четкости HD, угол обзора: 0°, диаметром 1.9 мм, длиной 187,5 мм - 1 шт.
Тубусы тип: операционный, градуированный, с разъемом Люер-Лок совмещенным с наружним конусом, с краном ирригации, с вращением рабочей части на угол 360°, монополярный, диаметром 11 Шарьер (Ch) - 1 шт.
Рабочий элемент тип: монополярный, пассивный, диаметром диаметром 11 Шарьер (Ch) - 1 шт.
Адаптер-переходник тип: инструментальный; диаметром 11 Шарьер (Ch) - 1 шт.
Электроды тип: монополярный, нож, многоразовый, диаметром 9 Шарьер (Ch) - 1 шт.
Электроды тип: монополярный, петля 90°, многоразовый, диаметром 9 Шарьер (Ch) - 1 шт.
Электроды тип: монополярный, шарик, многоразовый, диаметром 9 Шарьер (Ch) - 1 шт.
Электроды тип: монополярный, крючок, многоразовый, диаметром 9 Шарьер (Ch) - 1 шт.
Тубусы тип: операционный, градуированный, с разъемом Люер-Лок совмещенным с наружним конусом, с краном ирригации и краном аспирации,, с вращением рабочей части на угол 360°, диаметром 11 Шарьер (Ch) - 1 шт.
Ножи тип: "холодный", прямой, диаметром 11 Шарьер (Ch) - 1 шт.
Ножи тип: "холодный", круглый, диаметром 11 Шарьер (Ch) - 1 шт.
Ножи тип: "холодный", крючковидный, диаметром 11 Шарьер (Ch)	 - 1 шт.
Ножи тип: "холодный", серповидный, диаметром 11 Шарьер (Ch) - 1 шт.
Контейнеры тип: перфорированный, для эндоскопической оптики, для 2-х эндоскопов, ,тип матерала: нержавеющая сталь, алюминий, цвет крышки: зеленый - 2 шт.
Контейнеры тип: перфорированный, для эндоскопической оптики, для 2-х эндоскопов, ,тип матерала: нержавеющая сталь, алюминий, цвет крышки: синий - 1 шт.</t>
  </si>
  <si>
    <t>Захватывающие щипцы тип: лапароскопические, окончатые, биполярные, плавно изогнутые, вставка, в сборе с тубусом и рукояткой, диаметром 5.0 мм, длиной  340 мм - 2 шт.
Ножницы тип: монополярные, прямые, клювовидные, вставка, в сборе с тубусом и рукояткой, с системой сквозного промывания, с разъемом Люер-Лок, одна подвижная бранша,  диаметром 5.0 мм, длиной 330 мм - 1 шт.
Ножницы тип:  перитонеальные, монополярные, изогнутые, вставка, в сборе с тубусом и рукояткой, с системой сквозного промывания, с разъемом Люер-Лок, две подвижные бранши, автор: по Метзенбаум (Metzenbaum), диаметром 5.0 мм, длиной  330 мм - 2 шт.
Лапароскоп тип: жесткий, операционный, высокой четкости HD, угол обзора: 30°, диаметром  5.0 мм, длиной 300 мм - 1 шт.
Троакары тип:  пластиковый,  рентгенпрозрачный,  винтовой, с силиконовым клапаном диаметром 5.5 мм,,  длиной  95 мм - 20 шт.
Стилеты тип: пирамидальный, с упором для ладони, для троакаров диаметром  5,5 мм  - 20 шт.
Герметизирующие колпачки тип: силиконовый, диамтром  4.0 мм - 20 уп.
Внутренние прокладки диаметром 5.0 мм, упаковка 5 штук - 1 уп.
Иглы тип: по Верешу, инсуффляционная, разборная, высокопоточная, диаметром 2.0 мм, длиной  70 мм - 1 шт.
Иглы тип: по Верешу, инсуффляционная, разборная, высокопоточная, диаметром 2.0 мм, длиной  120 мм - 1 шт.
Игла 1.4 мм, длина 20 мм, с разъемом люер-лок, диаметр 5 мм, длина 330 мм. - 1 шт.
Щетки тип: нейлоновая, диаметром 5.0 мм, длина 48 см, упаковка 10 штук - 1 уп.
Щетки тип: нейлоновая, диаметром 10,0 мм, длина 48 см, упаковка 10 штук - 1 уп.
Ретрактор для извлечения органов и тканей, диаметр 10 мм, емкость 300 мл, стерильный - 10 шт.
Ретрактор для извлечения органов и тканей, диаметр 10 мм, емкость 550 мл, стерильный - 10 шт.
Ретрактор для извлечения органов и тканей, диаметр 10 мм, емкость 800 мл, стерильный - 10 шт.
Зажимы тип: гемостатический, атравматичный, автор: Де Бейки, диаметром 10.0 мм - 1 шт.
Объектив тип:  высокой четкости HD, автоклавируемый,  с увеличением, фокусное расстояние: изменяемое, 16-34 мм  - 1 шт.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</si>
</sst>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13">
    <font>
      <sz val="11"/>
      <color theme="1"/>
      <name val="Calibri"/>
      <family val="2"/>
      <charset val="204"/>
      <scheme val="minor"/>
    </font>
    <font>
      <sz val="11"/>
      <color theme="1"/>
      <name val="Calibri"/>
      <family val="2"/>
      <charset val="204"/>
      <scheme val="minor"/>
    </font>
    <font>
      <u/>
      <sz val="11"/>
      <color theme="10"/>
      <name val="Calibri"/>
      <family val="2"/>
      <charset val="204"/>
    </font>
    <font>
      <sz val="10"/>
      <name val="Helv"/>
    </font>
    <font>
      <sz val="9"/>
      <color rgb="FF000000"/>
      <name val="Times New Roman"/>
      <family val="1"/>
      <charset val="204"/>
    </font>
    <font>
      <sz val="9"/>
      <color theme="1"/>
      <name val="Times New Roman"/>
      <family val="1"/>
      <charset val="204"/>
    </font>
    <font>
      <sz val="12"/>
      <color theme="1"/>
      <name val="Times New Roman"/>
      <family val="1"/>
    </font>
    <font>
      <sz val="12"/>
      <name val="Times New Roman"/>
      <family val="1"/>
    </font>
    <font>
      <u/>
      <sz val="12"/>
      <color theme="10"/>
      <name val="Times New Roman"/>
      <family val="1"/>
    </font>
    <font>
      <sz val="12"/>
      <color rgb="FF000000"/>
      <name val="Times New Roman"/>
      <family val="1"/>
    </font>
    <font>
      <b/>
      <sz val="12"/>
      <color theme="1"/>
      <name val="Times New Roman"/>
      <family val="1"/>
    </font>
    <font>
      <b/>
      <sz val="12"/>
      <color rgb="FF000000"/>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xf numFmtId="0" fontId="1" fillId="0" borderId="0"/>
  </cellStyleXfs>
  <cellXfs count="41">
    <xf numFmtId="0" fontId="0" fillId="0" borderId="0" xfId="0"/>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164" fontId="0" fillId="0" borderId="0" xfId="1" applyFont="1"/>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164" fontId="0" fillId="0" borderId="0" xfId="0" applyNumberFormat="1"/>
    <xf numFmtId="0" fontId="6" fillId="0" borderId="0" xfId="0" applyFont="1" applyAlignment="1">
      <alignment horizontal="center" vertical="center" wrapText="1"/>
    </xf>
    <xf numFmtId="164" fontId="6" fillId="0" borderId="0" xfId="1" applyFont="1" applyFill="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right" vertical="center" wrapText="1"/>
    </xf>
    <xf numFmtId="0" fontId="7" fillId="0" borderId="0" xfId="3" applyFont="1" applyAlignment="1">
      <alignment horizontal="center" vertical="center" wrapText="1"/>
    </xf>
    <xf numFmtId="0" fontId="7" fillId="0" borderId="0" xfId="3" applyFont="1" applyAlignment="1">
      <alignment horizontal="left" vertical="center" wrapText="1"/>
    </xf>
    <xf numFmtId="0" fontId="8" fillId="0" borderId="0" xfId="2" applyFont="1" applyFill="1" applyAlignment="1" applyProtection="1">
      <alignment horizontal="center"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164" fontId="7" fillId="0" borderId="0" xfId="1" applyFont="1" applyFill="1" applyBorder="1" applyAlignment="1">
      <alignment horizontal="left" vertical="center" wrapText="1"/>
    </xf>
    <xf numFmtId="0" fontId="9" fillId="0" borderId="0" xfId="0" applyFont="1" applyAlignment="1">
      <alignment horizontal="center" vertical="center" wrapText="1"/>
    </xf>
    <xf numFmtId="0" fontId="10" fillId="0" borderId="0" xfId="0" applyFont="1" applyAlignment="1">
      <alignment horizontal="center" vertical="top"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4" applyFont="1" applyFill="1" applyBorder="1" applyAlignment="1">
      <alignment horizontal="center" vertical="center" wrapText="1"/>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9" fontId="9"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12" fillId="0" borderId="0" xfId="0" applyFont="1" applyAlignment="1">
      <alignment horizontal="center" vertical="center" wrapText="1"/>
    </xf>
    <xf numFmtId="0" fontId="12" fillId="0" borderId="1" xfId="0" applyFont="1" applyBorder="1" applyAlignment="1">
      <alignment horizontal="center" vertical="center" wrapText="1"/>
    </xf>
    <xf numFmtId="0" fontId="10" fillId="0" borderId="0" xfId="0" applyFont="1" applyAlignment="1">
      <alignment horizontal="center" vertical="center" wrapText="1"/>
    </xf>
    <xf numFmtId="0" fontId="6" fillId="2" borderId="1" xfId="0" applyFont="1" applyFill="1" applyBorder="1" applyAlignment="1">
      <alignment horizontal="left" vertical="top" wrapText="1"/>
    </xf>
  </cellXfs>
  <cellStyles count="5">
    <cellStyle name="Гиперссылка" xfId="2" builtinId="8"/>
    <cellStyle name="Обычный" xfId="0" builtinId="0"/>
    <cellStyle name="Обычный 3" xfId="4" xr:uid="{00000000-0005-0000-0000-000002000000}"/>
    <cellStyle name="Обычный_Лист1" xfId="3" xr:uid="{00000000-0005-0000-0000-00000300000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18"/>
  <sheetViews>
    <sheetView tabSelected="1" zoomScale="90" zoomScaleNormal="90" workbookViewId="0">
      <selection activeCell="D14" sqref="D14"/>
    </sheetView>
  </sheetViews>
  <sheetFormatPr baseColWidth="10" defaultColWidth="8.83203125" defaultRowHeight="16"/>
  <cols>
    <col min="1" max="1" width="5.83203125" style="11" customWidth="1"/>
    <col min="2" max="2" width="3.83203125" style="11" customWidth="1"/>
    <col min="3" max="3" width="38.6640625" style="11" customWidth="1"/>
    <col min="4" max="4" width="107" style="11" customWidth="1"/>
    <col min="5" max="5" width="12.1640625" style="11" customWidth="1"/>
    <col min="6" max="6" width="11" style="12" customWidth="1"/>
    <col min="7" max="7" width="12" style="12" customWidth="1"/>
    <col min="8" max="8" width="13.5" style="12" customWidth="1"/>
    <col min="9" max="9" width="19" style="11" customWidth="1"/>
    <col min="10" max="10" width="16.33203125" style="11" customWidth="1"/>
    <col min="11" max="11" width="10.33203125" style="11" customWidth="1"/>
    <col min="12" max="16384" width="8.83203125" style="11"/>
  </cols>
  <sheetData>
    <row r="1" spans="1:55">
      <c r="J1" s="13" t="s">
        <v>11</v>
      </c>
      <c r="K1" s="13"/>
    </row>
    <row r="2" spans="1:55" ht="27" customHeight="1">
      <c r="I2" s="14" t="s">
        <v>12</v>
      </c>
      <c r="J2" s="14"/>
      <c r="K2" s="14"/>
    </row>
    <row r="3" spans="1:55" ht="26.25" customHeight="1">
      <c r="A3" s="15" t="s">
        <v>5</v>
      </c>
      <c r="B3" s="16" t="s">
        <v>18</v>
      </c>
      <c r="C3" s="16"/>
      <c r="D3" s="16"/>
      <c r="E3" s="16"/>
      <c r="F3" s="16"/>
      <c r="G3" s="16"/>
      <c r="H3" s="16"/>
      <c r="J3" s="17"/>
    </row>
    <row r="4" spans="1:55" ht="23.25" customHeight="1">
      <c r="A4" s="15" t="s">
        <v>6</v>
      </c>
      <c r="B4" s="16" t="s">
        <v>16</v>
      </c>
      <c r="C4" s="16"/>
      <c r="D4" s="16"/>
      <c r="E4" s="16"/>
      <c r="F4" s="16"/>
      <c r="G4" s="16"/>
      <c r="H4" s="16"/>
      <c r="J4" s="17"/>
    </row>
    <row r="5" spans="1:55" ht="44.25" customHeight="1">
      <c r="A5" s="18" t="s">
        <v>7</v>
      </c>
      <c r="B5" s="19" t="s">
        <v>8</v>
      </c>
      <c r="C5" s="19"/>
      <c r="D5" s="19"/>
      <c r="E5" s="19"/>
      <c r="F5" s="19"/>
      <c r="G5" s="19"/>
      <c r="H5" s="20"/>
      <c r="J5" s="17"/>
    </row>
    <row r="6" spans="1:55">
      <c r="A6" s="18"/>
      <c r="B6" s="19"/>
      <c r="C6" s="19"/>
      <c r="D6" s="19"/>
      <c r="E6" s="19"/>
      <c r="F6" s="19"/>
      <c r="G6" s="19"/>
      <c r="H6" s="20"/>
      <c r="J6" s="17"/>
    </row>
    <row r="7" spans="1:55">
      <c r="A7" s="15"/>
      <c r="B7" s="15"/>
      <c r="C7" s="15"/>
      <c r="D7" s="15"/>
      <c r="E7" s="15"/>
      <c r="F7" s="15"/>
      <c r="G7" s="15"/>
      <c r="H7" s="15"/>
      <c r="J7" s="17"/>
    </row>
    <row r="8" spans="1:55" ht="2.25" customHeight="1">
      <c r="A8" s="21" t="s">
        <v>0</v>
      </c>
      <c r="C8" s="21"/>
      <c r="D8" s="21"/>
    </row>
    <row r="9" spans="1:55" ht="43.5" customHeight="1">
      <c r="A9" s="22" t="s">
        <v>14</v>
      </c>
      <c r="B9" s="22"/>
      <c r="C9" s="22"/>
      <c r="D9" s="22"/>
      <c r="E9" s="22"/>
      <c r="F9" s="22"/>
      <c r="G9" s="22"/>
      <c r="H9" s="22"/>
      <c r="I9" s="22"/>
      <c r="J9" s="22"/>
      <c r="K9" s="22"/>
    </row>
    <row r="10" spans="1:55" ht="89.25" customHeight="1">
      <c r="A10" s="23" t="s">
        <v>1</v>
      </c>
      <c r="B10" s="23"/>
      <c r="C10" s="24" t="s">
        <v>19</v>
      </c>
      <c r="D10" s="24" t="s">
        <v>13</v>
      </c>
      <c r="E10" s="24" t="s">
        <v>2</v>
      </c>
      <c r="F10" s="24" t="s">
        <v>3</v>
      </c>
      <c r="G10" s="24" t="s">
        <v>33</v>
      </c>
      <c r="H10" s="24" t="s">
        <v>32</v>
      </c>
      <c r="I10" s="24" t="s">
        <v>9</v>
      </c>
      <c r="J10" s="25" t="s">
        <v>10</v>
      </c>
      <c r="K10" s="24" t="s">
        <v>4</v>
      </c>
    </row>
    <row r="11" spans="1:55" ht="356">
      <c r="A11" s="26">
        <v>1</v>
      </c>
      <c r="B11" s="26"/>
      <c r="C11" s="27" t="s">
        <v>23</v>
      </c>
      <c r="D11" s="28" t="s">
        <v>28</v>
      </c>
      <c r="E11" s="29" t="s">
        <v>31</v>
      </c>
      <c r="F11" s="29">
        <v>15</v>
      </c>
      <c r="G11" s="30">
        <v>505000</v>
      </c>
      <c r="H11" s="31">
        <f>F11*G11</f>
        <v>7575000</v>
      </c>
      <c r="I11" s="31" t="s">
        <v>15</v>
      </c>
      <c r="J11" s="31" t="s">
        <v>20</v>
      </c>
      <c r="K11" s="32">
        <v>0</v>
      </c>
    </row>
    <row r="12" spans="1:55" ht="356">
      <c r="A12" s="26">
        <v>2</v>
      </c>
      <c r="B12" s="26"/>
      <c r="C12" s="33" t="s">
        <v>24</v>
      </c>
      <c r="D12" s="34" t="s">
        <v>29</v>
      </c>
      <c r="E12" s="29" t="s">
        <v>22</v>
      </c>
      <c r="F12" s="29">
        <v>15</v>
      </c>
      <c r="G12" s="30">
        <v>505000</v>
      </c>
      <c r="H12" s="31">
        <f t="shared" ref="H12:H15" si="0">F12*G12</f>
        <v>7575000</v>
      </c>
      <c r="I12" s="31" t="s">
        <v>15</v>
      </c>
      <c r="J12" s="31" t="s">
        <v>20</v>
      </c>
      <c r="K12" s="32">
        <v>0</v>
      </c>
    </row>
    <row r="13" spans="1:55" ht="409.6">
      <c r="A13" s="26">
        <v>3</v>
      </c>
      <c r="B13" s="26"/>
      <c r="C13" s="27" t="s">
        <v>25</v>
      </c>
      <c r="D13" s="40" t="s">
        <v>34</v>
      </c>
      <c r="E13" s="29" t="s">
        <v>31</v>
      </c>
      <c r="F13" s="29">
        <v>1</v>
      </c>
      <c r="G13" s="29">
        <v>15663125</v>
      </c>
      <c r="H13" s="31">
        <f>F13*G13</f>
        <v>15663125</v>
      </c>
      <c r="I13" s="31" t="s">
        <v>15</v>
      </c>
      <c r="J13" s="31" t="s">
        <v>20</v>
      </c>
      <c r="K13" s="32">
        <v>0</v>
      </c>
    </row>
    <row r="14" spans="1:55" ht="409.6">
      <c r="A14" s="26">
        <v>4</v>
      </c>
      <c r="B14" s="26"/>
      <c r="C14" s="27" t="s">
        <v>26</v>
      </c>
      <c r="D14" s="40" t="s">
        <v>35</v>
      </c>
      <c r="E14" s="29" t="s">
        <v>31</v>
      </c>
      <c r="F14" s="29">
        <v>1</v>
      </c>
      <c r="G14" s="29">
        <v>19986320</v>
      </c>
      <c r="H14" s="31">
        <f t="shared" si="0"/>
        <v>19986320</v>
      </c>
      <c r="I14" s="31" t="s">
        <v>15</v>
      </c>
      <c r="J14" s="31" t="s">
        <v>20</v>
      </c>
      <c r="K14" s="32">
        <v>0</v>
      </c>
    </row>
    <row r="15" spans="1:55" ht="68">
      <c r="A15" s="26">
        <v>5</v>
      </c>
      <c r="B15" s="26"/>
      <c r="C15" s="34" t="s">
        <v>27</v>
      </c>
      <c r="D15" s="35" t="s">
        <v>30</v>
      </c>
      <c r="E15" s="29" t="s">
        <v>31</v>
      </c>
      <c r="F15" s="29">
        <v>6</v>
      </c>
      <c r="G15" s="29">
        <v>6624200</v>
      </c>
      <c r="H15" s="31">
        <f t="shared" si="0"/>
        <v>39745200</v>
      </c>
      <c r="I15" s="31" t="s">
        <v>15</v>
      </c>
      <c r="J15" s="31" t="s">
        <v>20</v>
      </c>
      <c r="K15" s="32">
        <v>0</v>
      </c>
    </row>
    <row r="16" spans="1:55" s="38" customFormat="1">
      <c r="A16" s="36" t="s">
        <v>17</v>
      </c>
      <c r="B16" s="36"/>
      <c r="C16" s="36"/>
      <c r="D16" s="36"/>
      <c r="E16" s="36"/>
      <c r="F16" s="36"/>
      <c r="G16" s="36"/>
      <c r="H16" s="29">
        <f>SUM(H11:H15)</f>
        <v>90544645</v>
      </c>
      <c r="I16" s="29"/>
      <c r="J16" s="29"/>
      <c r="K16" s="29"/>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row>
    <row r="17" spans="2:5" ht="31.5" customHeight="1">
      <c r="C17" s="39" t="s">
        <v>21</v>
      </c>
      <c r="D17" s="13"/>
    </row>
    <row r="18" spans="2:5">
      <c r="B18" s="39"/>
      <c r="C18" s="39"/>
      <c r="D18" s="39"/>
      <c r="E18" s="39"/>
    </row>
  </sheetData>
  <mergeCells count="16">
    <mergeCell ref="J1:K1"/>
    <mergeCell ref="I2:K2"/>
    <mergeCell ref="A9:K9"/>
    <mergeCell ref="B18:E18"/>
    <mergeCell ref="B6:G6"/>
    <mergeCell ref="B3:H3"/>
    <mergeCell ref="B4:H4"/>
    <mergeCell ref="B5:G5"/>
    <mergeCell ref="C17:D17"/>
    <mergeCell ref="A16:G16"/>
    <mergeCell ref="A10:B10"/>
    <mergeCell ref="A11:B11"/>
    <mergeCell ref="A12:B12"/>
    <mergeCell ref="A13:B13"/>
    <mergeCell ref="A14:B14"/>
    <mergeCell ref="A15:B15"/>
  </mergeCells>
  <pageMargins left="0.11811023622047245" right="0.11811023622047245" top="0.55118110236220474" bottom="0.55118110236220474" header="0.31496062992125984" footer="0.31496062992125984"/>
  <pageSetup paperSize="9" scale="5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L21:N56"/>
  <sheetViews>
    <sheetView topLeftCell="A91" workbookViewId="0">
      <selection activeCell="N56" sqref="N56"/>
    </sheetView>
  </sheetViews>
  <sheetFormatPr baseColWidth="10" defaultColWidth="8.83203125" defaultRowHeight="15"/>
  <cols>
    <col min="14" max="14" width="18.6640625" customWidth="1"/>
  </cols>
  <sheetData>
    <row r="21" spans="12:14" ht="16" thickBot="1"/>
    <row r="22" spans="12:14" ht="16" thickBot="1">
      <c r="L22" s="1">
        <v>27000</v>
      </c>
      <c r="M22" s="2">
        <v>28</v>
      </c>
      <c r="N22">
        <f>L22*M22</f>
        <v>756000</v>
      </c>
    </row>
    <row r="23" spans="12:14" ht="16" thickBot="1">
      <c r="L23" s="3">
        <v>60000</v>
      </c>
      <c r="M23" s="4">
        <v>22</v>
      </c>
      <c r="N23">
        <f t="shared" ref="N23:N25" si="0">L23*M23</f>
        <v>1320000</v>
      </c>
    </row>
    <row r="24" spans="12:14" ht="16" thickBot="1">
      <c r="L24" s="3">
        <v>100000</v>
      </c>
      <c r="M24" s="4">
        <v>19</v>
      </c>
      <c r="N24">
        <f t="shared" si="0"/>
        <v>1900000</v>
      </c>
    </row>
    <row r="25" spans="12:14" ht="16" thickBot="1">
      <c r="L25" s="3">
        <v>50000</v>
      </c>
      <c r="M25" s="4">
        <v>59</v>
      </c>
      <c r="N25">
        <f t="shared" si="0"/>
        <v>2950000</v>
      </c>
    </row>
    <row r="26" spans="12:14">
      <c r="N26" s="5">
        <f>SUM(N22:N25)</f>
        <v>6926000</v>
      </c>
    </row>
    <row r="46" spans="12:14" ht="16" thickBot="1"/>
    <row r="47" spans="12:14" ht="16" thickBot="1">
      <c r="L47" s="6">
        <v>31820</v>
      </c>
      <c r="M47" s="7">
        <v>50</v>
      </c>
      <c r="N47" s="5">
        <f>L47*M47</f>
        <v>1591000</v>
      </c>
    </row>
    <row r="48" spans="12:14" ht="16" thickBot="1">
      <c r="L48" s="8">
        <v>15600</v>
      </c>
      <c r="M48" s="9">
        <v>50</v>
      </c>
      <c r="N48" s="5">
        <f t="shared" ref="N48:N55" si="1">L48*M48</f>
        <v>780000</v>
      </c>
    </row>
    <row r="49" spans="12:14" ht="16" thickBot="1">
      <c r="L49" s="8">
        <v>84160</v>
      </c>
      <c r="M49" s="9">
        <v>10</v>
      </c>
      <c r="N49" s="5">
        <f t="shared" si="1"/>
        <v>841600</v>
      </c>
    </row>
    <row r="50" spans="12:14" ht="16" thickBot="1">
      <c r="L50" s="8">
        <v>60100</v>
      </c>
      <c r="M50" s="9">
        <v>30</v>
      </c>
      <c r="N50" s="5">
        <f t="shared" si="1"/>
        <v>1803000</v>
      </c>
    </row>
    <row r="51" spans="12:14" ht="16" thickBot="1">
      <c r="L51" s="8">
        <v>97500</v>
      </c>
      <c r="M51" s="9">
        <v>8</v>
      </c>
      <c r="N51" s="5">
        <f t="shared" si="1"/>
        <v>780000</v>
      </c>
    </row>
    <row r="52" spans="12:14" ht="16" thickBot="1">
      <c r="L52" s="8">
        <v>41750</v>
      </c>
      <c r="M52" s="9">
        <v>16</v>
      </c>
      <c r="N52" s="5">
        <f t="shared" si="1"/>
        <v>668000</v>
      </c>
    </row>
    <row r="53" spans="12:14" ht="16" thickBot="1">
      <c r="L53" s="8">
        <v>26200</v>
      </c>
      <c r="M53" s="9">
        <v>30</v>
      </c>
      <c r="N53" s="5">
        <f t="shared" si="1"/>
        <v>786000</v>
      </c>
    </row>
    <row r="54" spans="12:14" ht="16" thickBot="1">
      <c r="L54" s="8">
        <v>67450</v>
      </c>
      <c r="M54" s="9">
        <v>10</v>
      </c>
      <c r="N54" s="5">
        <f t="shared" si="1"/>
        <v>674500</v>
      </c>
    </row>
    <row r="55" spans="12:14" ht="16" thickBot="1">
      <c r="L55" s="8">
        <v>40200</v>
      </c>
      <c r="M55" s="9">
        <v>10</v>
      </c>
      <c r="N55" s="5">
        <f t="shared" si="1"/>
        <v>402000</v>
      </c>
    </row>
    <row r="56" spans="12:14">
      <c r="N56" s="10">
        <f>SUM(N47:N55)</f>
        <v>8326100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Приложение 1 к КД</vt:lpstr>
      <vt:lpstr>Лист1</vt:lpstr>
      <vt:lpstr>'Приложение 1 к КД'!Заголовки_для_печати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Гос закуп</dc:creator>
  <cp:lastModifiedBy>Pavel Kononenko</cp:lastModifiedBy>
  <cp:lastPrinted>2024-01-25T07:41:43Z</cp:lastPrinted>
  <dcterms:created xsi:type="dcterms:W3CDTF">2016-02-23T10:13:56Z</dcterms:created>
  <dcterms:modified xsi:type="dcterms:W3CDTF">2024-02-28T06:29:46Z</dcterms:modified>
</cp:coreProperties>
</file>