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workbookPr defaultThemeVersion="124226"/>
  <mc:AlternateContent xmlns:mc="http://schemas.openxmlformats.org/markup-compatibility/2006">
    <mc:Choice Requires="x15">
      <x15ac:absPath xmlns:x15ac="http://schemas.microsoft.com/office/spreadsheetml/2010/11/ac" url="C:\Users\user\Desktop\ЗАКУП 2022\Запрос ценовых предложении\ZTCP_13.05.2022\"/>
    </mc:Choice>
  </mc:AlternateContent>
  <xr:revisionPtr revIDLastSave="0" documentId="13_ncr:1_{D1F9EF75-48A3-46C3-AA71-4EDBAE8F41AB}" xr6:coauthVersionLast="47" xr6:coauthVersionMax="47" xr10:uidLastSave="{00000000-0000-0000-0000-000000000000}"/>
  <bookViews>
    <workbookView xWindow="-120" yWindow="-120" windowWidth="29040" windowHeight="15840" xr2:uid="{00000000-000D-0000-FFFF-FFFF00000000}"/>
  </bookViews>
  <sheets>
    <sheet name="Реагент 2022 г" sheetId="2" r:id="rId1"/>
    <sheet name="Лист1" sheetId="5" r:id="rId2"/>
  </sheets>
  <definedNames>
    <definedName name="_xlnm._FilterDatabase" localSheetId="0" hidden="1">'Реагент 2022 г'!$A$3:$T$84</definedName>
    <definedName name="_xlnm.Print_Titles" localSheetId="0">'Реагент 2022 г'!$3:$3</definedName>
    <definedName name="_xlnm.Print_Area" localSheetId="0">'Реагент 2022 г'!$A$1:$T$84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G4" i="2" l="1"/>
  <c r="G20" i="2" l="1"/>
  <c r="G42" i="2"/>
  <c r="G49" i="2"/>
  <c r="G50" i="2"/>
  <c r="G67" i="2"/>
  <c r="G72" i="2"/>
  <c r="G82" i="2"/>
  <c r="G21" i="2"/>
  <c r="G22" i="2"/>
  <c r="G36" i="2" l="1"/>
  <c r="G7" i="2" l="1"/>
  <c r="G8" i="2"/>
  <c r="G9" i="2"/>
  <c r="G10" i="2"/>
  <c r="G11" i="2"/>
  <c r="G12" i="2"/>
  <c r="G13" i="2"/>
  <c r="G14" i="2"/>
  <c r="G15" i="2"/>
  <c r="G16" i="2"/>
  <c r="G17" i="2"/>
  <c r="G18" i="2"/>
  <c r="G19" i="2"/>
  <c r="G23" i="2" l="1"/>
  <c r="G26" i="2"/>
  <c r="G27" i="2"/>
  <c r="G28" i="2"/>
  <c r="G29" i="2"/>
  <c r="G30" i="2"/>
  <c r="G31" i="2"/>
  <c r="G32" i="2"/>
  <c r="G33" i="2"/>
  <c r="G34" i="2"/>
  <c r="G35" i="2"/>
  <c r="G25" i="2"/>
  <c r="G75" i="2"/>
  <c r="G76" i="2"/>
  <c r="G77" i="2"/>
  <c r="G78" i="2"/>
  <c r="G79" i="2"/>
  <c r="G80" i="2"/>
  <c r="G81" i="2"/>
  <c r="G70" i="2"/>
  <c r="G71" i="2"/>
  <c r="G63" i="2"/>
  <c r="G53" i="2"/>
  <c r="G54" i="2" s="1"/>
  <c r="G73" i="2" l="1"/>
  <c r="G37" i="2"/>
  <c r="G83" i="2"/>
  <c r="G56" i="2"/>
  <c r="G57" i="2" s="1"/>
  <c r="G48" i="2" l="1"/>
  <c r="G51" i="2" s="1"/>
  <c r="G59" i="2" l="1"/>
  <c r="G60" i="2"/>
  <c r="G61" i="2"/>
  <c r="G62" i="2"/>
  <c r="G64" i="2"/>
  <c r="G65" i="2"/>
  <c r="G66" i="2"/>
  <c r="G68" i="2" l="1"/>
  <c r="G40" i="2"/>
  <c r="G39" i="2"/>
  <c r="G41" i="2" l="1"/>
  <c r="G43" i="2" s="1"/>
  <c r="G45" i="2"/>
  <c r="G46" i="2" s="1"/>
  <c r="G84" i="2" l="1"/>
</calcChain>
</file>

<file path=xl/sharedStrings.xml><?xml version="1.0" encoding="utf-8"?>
<sst xmlns="http://schemas.openxmlformats.org/spreadsheetml/2006/main" count="299" uniqueCount="154">
  <si>
    <t>Цена за единицу</t>
  </si>
  <si>
    <t>фл</t>
  </si>
  <si>
    <t>уп</t>
  </si>
  <si>
    <t>шт</t>
  </si>
  <si>
    <t>набор</t>
  </si>
  <si>
    <t>наборы</t>
  </si>
  <si>
    <t xml:space="preserve">Калибратор для Лютинорующего  </t>
  </si>
  <si>
    <t>03561097190 LH G2 CS Elecsys</t>
  </si>
  <si>
    <t>Кортизол 100 тес</t>
  </si>
  <si>
    <t>06687733190 Cortisol G2 Elecsys cobas e 100</t>
  </si>
  <si>
    <t xml:space="preserve">Калибратор для Кортизола </t>
  </si>
  <si>
    <t>06687750190 Cortisol G2 CS Elecsys</t>
  </si>
  <si>
    <t>Калибратор для Ферритина</t>
  </si>
  <si>
    <t>03737586190 Ferritin CS Elecsys V2</t>
  </si>
  <si>
    <t>Калибратор для гормона  роста hGH</t>
  </si>
  <si>
    <t>05390133190 hGH CS Elecsys</t>
  </si>
  <si>
    <t>Гормон роста 100 тестов</t>
  </si>
  <si>
    <t>05390125190 hGH Elecsys cobas e 100</t>
  </si>
  <si>
    <t xml:space="preserve">Калибратор  FТ3 </t>
  </si>
  <si>
    <t>06437222190 FT3 G3 CS Elecsys</t>
  </si>
  <si>
    <t>Калибратор Иммуноглобулин Е (IgE CS)</t>
  </si>
  <si>
    <t>IgE CS Elecsys</t>
  </si>
  <si>
    <t>Кассета Прокальцитонин (PCT Brahms)</t>
  </si>
  <si>
    <t>PCT Brahms (Roche) Elecsys cobas e 100</t>
  </si>
  <si>
    <t>Контроли: Precicontrol Universal 4*3 мл</t>
  </si>
  <si>
    <t>11731416190 PreciControl Universal Elecsys V2</t>
  </si>
  <si>
    <t>Контроль Мультимаркер (PreciControl Multimarker)</t>
  </si>
  <si>
    <t>05341787190 PreciControl Multimarker Elecsys</t>
  </si>
  <si>
    <t>Раствор для системной очистки ISE Sys Clean 5*100 мл</t>
  </si>
  <si>
    <t>11298500316 ISE cleaning solution Sys Clean</t>
  </si>
  <si>
    <t>Реакционные пробирки для системы ASSAY CUP Elecsys 2010 60*60 шт.</t>
  </si>
  <si>
    <t>11706802001 ASSAY CUP ELECSYS2010/cobas e411</t>
  </si>
  <si>
    <t>Наконечники ASSAY TIP 30*120.</t>
  </si>
  <si>
    <t>11706799001 ASSAY TIP ELECSYS 2010/cobas e411</t>
  </si>
  <si>
    <t>Раствор для автоматического контроля качества, уровень 1, 30 ампул</t>
  </si>
  <si>
    <t>Система автоматического контроля качества AutoCheck 5+ (BG/pH/OXI/Bil/LYT/MET) для оценки точности и прецизионности параметров и контрольных пределов для анализаторов ABL. Комплект содержит 30 ампул. Одна ампула содержит 0, 7 мл раствора. Заданные значения – ацидоз.</t>
  </si>
  <si>
    <t>Раствор для автоматического контроля качества, уровень 2, 30 ампул</t>
  </si>
  <si>
    <t>Система автоматического контроля качества AutoCheck 5+ (BG/pH/OXI/Bil/LYT/MET) для оценки точности и прецизионности параметров и контрольных пределов для анализаторов ABL. Комплект содержит 30 ампул. Одна ампула содержит 0, 7 мл раствора. Заданные значения – норма.</t>
  </si>
  <si>
    <t>Раствор для автоматического контроля качества, уровень 3, 30 ампул</t>
  </si>
  <si>
    <t>Система автоматического контроля качества AutoCheck 5+ (BG/pH/OXI/Bil/LYT/MET) для оценки точности и прецизионности параметров и контрольных пределов для анализаторов ABL. Комплект содержит 30 ампул. Одна ампула содержит 0,7 мл раствора. Заданные значения – алкалоз.</t>
  </si>
  <si>
    <t>Раствор для автоматического контроля качества, уровень 4, 30 ампул</t>
  </si>
  <si>
    <t>Система автоматического контроля качества AutoCheck 5+ (BG/pH/OXI/Bil/LYT/MET) для оценки точности и прецизионности параметров и контрольных пределов для анализаторов ABL. Комплект содержит 30 ампул. Одна ампула содержит 0,7 мл раствора. Заданные значения – высокое содержание кислорода.</t>
  </si>
  <si>
    <t>Калибровочный раствор для ctHb</t>
  </si>
  <si>
    <t>Применяется для автоматической калибровки системы анализатора ABL800 по гемоглобину. 1 упак=4 ампулы по 2 мл.</t>
  </si>
  <si>
    <t>K-электрод</t>
  </si>
  <si>
    <t>Цилиндрический корпус, внутри которого находится ионно-чувствительный элемент на K+ для анализаторов серии ABL800.</t>
  </si>
  <si>
    <t>Na-электрод</t>
  </si>
  <si>
    <t>Цилиндрический корпус, внутри которого находится ионно-чувствительный элемент на Na+ для анализаторов серии ABL800.</t>
  </si>
  <si>
    <t>Глюкозный электрод</t>
  </si>
  <si>
    <t>Цилиндрический корпус, внутри которого находится ионно-чувствительный элемент на Glucose для анализаторов серии ABL800.</t>
  </si>
  <si>
    <t>Баллон с калибровочным газом 1 (34 Бар)</t>
  </si>
  <si>
    <t>Газовый баллон, наполненный прецезионными трехкомпонентными газовыми смесями (19,8% О2, 5,6% СО2, азот), предназначенные для калибровки электродов рО2, рСО2 в анализаторах ABL800. Давление 34 бар</t>
  </si>
  <si>
    <t>Баллон с калибровочным газом 2 (34 Бар)</t>
  </si>
  <si>
    <t>Газовый баллон, наполненный прецезионными двухкомпонентными газовыми смесями (11,2% СО2, азот), предназначенные для калибровки электродов рО2, рСО2 в анализаторах ABL800. Давление 34 бар</t>
  </si>
  <si>
    <t xml:space="preserve">Годовой сервисный набор </t>
  </si>
  <si>
    <t>Гипохлорит-100мл.</t>
  </si>
  <si>
    <t>Комплект реагентов для анализа Фосфора</t>
  </si>
  <si>
    <t>Реагент применяется для количественного определения в условиях in vitro концентрации
неорганического фосфора в сыворотке, плазме крови или моче человека на биохимическом анализаторе CS-T240.  В реагенте используется метод прямого анализа соединения фосфомолибдата. Получающийся в результате необратимый фосфомолибдат содержится концентрации, которая прямо пропорциональна содержанию фосфора в образце. Концентрация неорганического фосфора может быть рассчитана проверкой изменения абсорбции при длине волны 340 нм. При использовании анализа двойного луча длина волны холостого раствора должна быть установлена на 405 нм. Компоненты: Молибденовокислый аммоний 1.0 ммоль/л; Витриол 420 ммоль/л; Натрия хлорид 77 ммоль/л; Поверхностно активный реагент 0,5%. Длительность теста 2 минуты. Линейный диапазон для данного реагента составляет 0-5,0 ммоль/л. Фасовка R 5x50 мл.  Количество тестов в упаковке не менее 734.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</si>
  <si>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Реакционные кюветы 6*20шт/уп.</t>
  </si>
  <si>
    <t>Реакционные кюветы 6*20шт/уп. для биохимического анализатора модель DIRUI CS-T240 (закрытая система)</t>
  </si>
  <si>
    <t>Пробоотборник реагента (Reagent probe)</t>
  </si>
  <si>
    <t>Barcode Labels / Наклейки с штрих кодами (WA)</t>
  </si>
  <si>
    <t>КОНТРОЛЬНАЯ ПЛАЗМА N (норма) -  аттестована по параметрам:  ПВ,  АЧТВ, ТВ, фиброноген, факторы II, V, VII, VIII, IX, X, XI, XII, BT, анититромбин III, Протеин С, Протеин S, ProC Global/FV, ProC Ac R, альфа-2-антиплазмин, плазминоген, общая функция комплемента, С1-ингибитор, волчаночные антикоагулянты, фактор Виллебранда</t>
  </si>
  <si>
    <t>Control Plasma N 10 x for 1 ml (Контрольная плазма Control Plasma N 10 x на 1 мл)</t>
  </si>
  <si>
    <t>КОНТРОЛЬНАЯ ПЛАЗМА P (патология) аттестована по параметрам:  ПВ,  АЧТВ,  фиброноген, факторы II, V, VII, VIII, IX, X, XI, XII, BT, анититромбин III, Протеин С, Протеин S, ProC Global/FV, ProC Ac R, альфа-2-антиплазмин, плазминоген, общая функция комплемента, С1-ингибитор, фактор Виллебранда</t>
  </si>
  <si>
    <t>Control Plasma P 10 x for 1 ml (Контрольная плазма Control Plasma P 10 x на 1 мл)</t>
  </si>
  <si>
    <t>Плазма дефицитная по Фактору IX</t>
  </si>
  <si>
    <t>Плазма дефицитная по Фактору IX (8 x на 1 мл )160 тестов</t>
  </si>
  <si>
    <t>Буфер Имидазоловый</t>
  </si>
  <si>
    <t xml:space="preserve"> Буфер Имидазоловый,  уп.( 6 x 15мл)</t>
  </si>
  <si>
    <t>Плазма дефицитная по Фактору VIII</t>
  </si>
  <si>
    <t xml:space="preserve"> Плазма дефицитная по Фактору VIII (8 x на 1 мл) 160 тестов</t>
  </si>
  <si>
    <t>Калибратор PT-Multi calibrator 6 x на 1 мл</t>
  </si>
  <si>
    <t>Стандарт для Фибриногена Уровень 1-6 6 x на 1 мл</t>
  </si>
  <si>
    <t xml:space="preserve">Standard human plasma 10 x for 1 ml </t>
  </si>
  <si>
    <t>(Стандартная плазма 10 x на 1 мл)</t>
  </si>
  <si>
    <t>Control for Automatic Hematology Analyzer(5-Part)LEVEL1</t>
  </si>
  <si>
    <t>Control for Automatic Hematology Analyzer(5-Part)LEVEL2</t>
  </si>
  <si>
    <t>Control for Automatic Hematology Analyzer(5-Part)LEVEL3</t>
  </si>
  <si>
    <t>Фокусирующая жидкость (Focus)</t>
  </si>
  <si>
    <t>Контроль отрицательный (Negative Control)</t>
  </si>
  <si>
    <t>Контроль положительный (Positive Control)</t>
  </si>
  <si>
    <t>Детергент (Detergent)</t>
  </si>
  <si>
    <t>Стандартный раствор (Standard solution)</t>
  </si>
  <si>
    <t>Контроль мочи отрицательный (Urinalysis Control Negative)</t>
  </si>
  <si>
    <t>Контроль мочи положительный (Urinalysis Control Positive)</t>
  </si>
  <si>
    <t>Полоски (Strips)</t>
  </si>
  <si>
    <t>RAPIDQC COMPLETE LEVEL 1 30 amp. x 2,5 ml (Контроль качества RAPIDQC COMPLETE LEVEL 1 30 амп. x 2,5 мл)</t>
  </si>
  <si>
    <t>Упаковка</t>
  </si>
  <si>
    <t>RAPIDQC COMPLETE LEVEL 2 30 amp. x 2,5 ml (Контроль качества RAPIDQC COMPLETE LEVEL 2 30 aмп. x 2,5 мл) </t>
  </si>
  <si>
    <t>RAPIDQC COMPLETE LEVEL 3 30 amp. x 2,5 ml (Контроль качества RAPIDQC COMPLETE LEVEL 3 30 aмп. x 2,5 мл</t>
  </si>
  <si>
    <t>Quick Adapter M800 100 pack) (Адаптор (1 х 100) капилляров)</t>
  </si>
  <si>
    <t>Гепариновые капилляры: Capillaries - Multicaps 100 µl x 500 pack</t>
  </si>
  <si>
    <t>Капилляры с литий гепарином, не связывающим электролиты и кальций в образце крови. Объёмом 100 мкл. Капилляры по объему точно соответствуют анализаторам RapidPoint 500. Упаковка (фасовка) – не менее 500 шт./уп. Длина 90 мм, диаметр 2,35 мм, упаковка не менее 500 шт. в диспенсере.</t>
  </si>
  <si>
    <t>Анти-IgG, -C3d, полиспецифичная кассета для выявления связанных с эритроцитами молекул IgG или комплемента. Состоит из 6 колонок, содержащих антитела к глобулину человека Анти-IgG, -C3d. В качестве фильтра для эритроцитов содержит стеклянные шарики. 400шт/уп., для анализатора BioVue</t>
  </si>
  <si>
    <t>Кассеты полиспецифические античеловеческий иммуноглобулин  для скрининга антител</t>
  </si>
  <si>
    <t xml:space="preserve">Калибратор для ТТГ </t>
  </si>
  <si>
    <t>Калибратор Тиреотропный гормон (TSH CS)</t>
  </si>
  <si>
    <t>Контрольные растворы (далее – контроли) используются для контроля качества мочевых полосок и анализаторов. Контроли обеспечивают проведение контроля качества по 13 параметрам, включая Глюкозу, Билирубин, Кетоны, Удельный вес, Кровь, рН, Белок, Уробилиноген, Нитриты, Лейкоциты, Микроальбумин, Креатинин, Кальций. Фасовка: 4 х 8 мл,  1х 8 мл</t>
  </si>
  <si>
    <t xml:space="preserve">Полоски для анализа мочи Н14-Са предназначены для качественного и полуколичественного анализа мочи FUS-2000 на уробилиноген, билирубин, кетоны (ацетоуксусную кислоту), кровь, белок, нитриты, лейкоциты, глюкозу, удельный вес (плотность), рН, аскорбиновую кислоту, микроальбумин, креатинин и кальций.
</t>
  </si>
  <si>
    <t>Pathromtin SL 20x5ml(Реагент для определения Pathromtin SL 20x5мл)</t>
  </si>
  <si>
    <t>Контроль качества к анализатору газов крови, электролитов, метаболитов и СО - оксиметрии RAPIDPoint 500, уровень 1. Состав: раствор контроля качества уровня 1 (2,5 млх30): буферизованный раствор бикарбоната, кальций, натрий, калий, хлорид, углекислый газ, кислород, азот, глюкоза, лактат, красители. — 1 упак (2,5 мл х 30 ампул)</t>
  </si>
  <si>
    <t>Контроль качества к анализатору газов крови, электролитов, метаболитов и СО - оксиметрии RAPIDPoint 500, уровень 2. Состав: раствор контроля качества уровня 2 (2,5 млх30): буферизованный раствор бикарбоната, кальций, натрий, калий, хлорид, углекислый газ, кислород, азот, глюкоза, лактат, красители. — 1 упак (2,5 мл х 30 ампул)</t>
  </si>
  <si>
    <t>Контроль качества к анализатору газов крови, электролитов, метаболитов и СО - оксиметрии RAPIDPoint 500, уровень 3. Состав: раствор контроля качества уровня 3 (2,5 млх30): буферизованный раствор бикарбоната, кальций, натрий, калий, хлорид, углекислый газ, кислород, азот, глюкоза, лактат, красители. — 1 упак (2,5 мл х 30 ампул)</t>
  </si>
  <si>
    <t>Адаптеры пластиковые, предназначенные для удержания ампул контроля качества.  (1 уп.= 100шт)</t>
  </si>
  <si>
    <t>Для определения группы  и резус  фактора  крови кассетным методом</t>
  </si>
  <si>
    <t>Полугодовой набор для обслуживания / KIT MAINTENANCE E2010 / E411 6 MONTHS</t>
  </si>
  <si>
    <t>Набор для полугодового сервисного обслуживания анализатора Cobas e411, включает в себя все необходимые материалы, подлежащие периодической замене: сальник дозирующего шприца пробозаборной иглы верхний/нижний, сальник дозирующего шприца сиппера верхний/нижний, комплект трубок под прижимные клапана, прокладки на дозирующие шприцы, трубка промывки иглы, приводной ремень миксера, уплотнительный сальник для пробозаборной иглы, уплотнительный сальник сиппера. Подлежит замене каждые 12 месяцев. Работы по замене должны проводится сертифицированным инженером имеющим допуск (доверенность) на проведение работ от завода производителя. Условия хранения и транспортировки: Хранить при комнатной температуре. Не подвергать механическому воздействию, не подвергать заморозке и воздействию высокой температуры. На упаковке должна присутствовать маркировка производиткля Hitachi. Поставщик обязан предоставить сертификат происхождения товара, срок замены некачественного и несоответствующего товара: в течение 3-х рабочих дней. Остаточный срок годности товара не менее 80% от заявленного. СТ РК ISO 9001-2016</t>
  </si>
  <si>
    <t>Годовой набор для обслуживания /  KIT SERVICE E411 12 MONTH</t>
  </si>
  <si>
    <t>Набор для годового сервисного обслуживания анализатора Cobas e411, включает в себя все необходимые материалы, подлежащие периодической замене: трубка ячейки (вход), трубка ячейки (выход), трубка сиппера, уплотнительный сальник сиппера, пружинка захвата гриппера, прокладки под клапана, трубка слива отходов. Подлежит замене каждые 12 месяцев. Работы по замене должны проводится сертифицированным инженером имеющим допуск (доверенность) на проведение работ от завода производителя. Условия хранения и транспортировки: Хранить при комнатной температуре. Не подвергать механическому воздействию, не подвергать заморозке и воздействию высокой температуры. На упаковке должна присутствовать маркировка производиткля Hitachi. Поставщик обязан предоставить сертификат происхождения товара, срок замены некачественного и несоответствующего товара: в течение 3-х рабочих дней. Остаточный срок годности товара не менее 80% от заявленного. СТ РК ISO 9001-2016</t>
  </si>
  <si>
    <t>Расходные средства забора крови для анализа газов крови и КЩС</t>
  </si>
  <si>
    <t>Пробоотборник реагента (Reagent probe) для биохимического анализатора модель DIRUI CS-T240 (закрытая система)</t>
  </si>
  <si>
    <t xml:space="preserve">флаконы по 2,5 мл. Используется для контроля определяемых значений по низкому уровню. Важно: 1. Реагент должен применяться при температуре от 15 до 30 оС. 2. Исключить контакт с кожей и глазами. Промыть водой, если раствор попал на кожу. Промыть большим количеством воды, если раствор попал в глаза, рекомендуется обратиться за медицинской помощью. Если раствор случайно был проглочен, необходимо незамедлительно обратиться к врачу.  3. Продукт является кислотным.
</t>
  </si>
  <si>
    <t xml:space="preserve">флаконы по 2,5 мл. Используется для контроля определяемых значений по среднему уровню Важно: 1. Реагент должен применяться при температуре от 15 до 30 оС. 2. Исключить контакт с кожей и глазами. Промыть водой, если раствор попал на кожу. Промыть большим количеством воды, если раствор попал в глаза, рекомендуется обратиться за медицинской помощью. Если раствор случайно был проглочен, необходимо незамедлительно обратиться к врачу.  3. Продукт является кислотным.
</t>
  </si>
  <si>
    <t xml:space="preserve">флаконы по 2,5 мл. Используется для контроля определяемых значений по высокому уровню. Важно: 1. Реагент должен применяться при температуре от 15 до 30 оС. 2. Исключить контакт с кожей и глазами. Промыть водой, если раствор попал на кожу. Промыть большим количеством воды, если раствор попал в глаза, рекомендуется обратиться за медицинской помощью. Если раствор случайно был проглочен, необходимо незамедлительно обратиться к врачу.  3. Продукт является кислотным.
</t>
  </si>
  <si>
    <t>Отрицательный контроль используется только в in vitro диагностике для работы на анализаторе осадка мочи FUS-2000 . Для анализатора осадка мочи FUS-2000 допускается использование только реагентов компании DIRUI. Контроли используются для легкой настройки и проверки калибровки анализатора. Положительные контроли дают патологические результаты, отрицательные – норму. Контроль работы анализатора должен проводиться ежедневно перед началом работы. Фасовка: 125 мл Состав: Трис буфер 0.02 моль/л 
рН ~ 7.10 ± 0.2 при 25±1ºС</t>
  </si>
  <si>
    <t>Положительный контроль используется только в in vitro диагностике для работы на анализаторе осадка мочи FUS-2000 . Для анализатора осадка мочи FUS-2000 допускается использование только реагентов компании DIRUI.Контроли используются для легкой настройки и проверки калибровки анализатора. Положительные контроли дают патологические результаты, отрицательные – норму. Контроль качества работы анализатора должен проводиться ежедневно перед началом работы. Фасовка: 125 мл Состав: Контрольная кровь (искусств.) 0.002% (Латексные частицы с красителем оксидом железа) Трис буфер 0.02 моль/л рН ~ 7.10 ± 0.2 при (25±1)ºС</t>
  </si>
  <si>
    <t xml:space="preserve">Данный детергент используется только в in vitro диагностике для промывки и очистки системы трубок и проточной ячейки анализатора осадка мочи FUS-2000 . Для очистки анализатора осадка мочи FUS-2000 допускается использование только детергента компании DIRUI.  Фасовка: 500 мл Состав: Натрия гипохлорит (NaClO) 4% (водный раствор) рН ~ 12.10±0.50 при (25±1)ºC.
</t>
  </si>
  <si>
    <t xml:space="preserve">Стандартный раствор используется только в in vitro диагностике для калибровки анализатора осадка мочи FUS-2000 . Для анализатора осадка мочи FUS-2000 допускается использование только реагентов компании DIRUI. Калибровка анализатора должна поводиться не реже одного раза в месяц.
Фасовка: 125 мл Состав: Контрольная кровь (искусств.) 0.018% (Латексные частицы с красителем оксидом железа) Трис буфер 0.02 моль/л рН ~ 7.10 ± 0.2 при (25±1)ºС
</t>
  </si>
  <si>
    <t>Фокусирующая жидкость используется только в in vitro диагностике для работы на анализаторе осадка мочи FUS-2000 . Для анализатора осадка мочи FUS-2000 допускается использование только реагентов компании DIRUI. Реагент используется для ежедневной проверки фокусировки FUS-2000. Фасовка: 125 мл  Состав: Контрольная кровь (искусств.) 0.0015% (Латексные частицы с красителем оксидом железа)  Трис буфер 0.02 моль/л рН ~ 7.10 ± 0.2 при (25±1)ºС</t>
  </si>
  <si>
    <t>штук</t>
  </si>
  <si>
    <t>Расходный набор для Нанодакт. Диски «Pilogel» это небольшие (площадь поверхности составляет 2,5 см2) диски ионотерапии, которые вставляются в сборку электродов до ионтофореза. Данные диски содержат концентрацию пилокарпина 1,5% для оптимальной стимуляции потовых желез, что сокращает время ионофореза примерно до 2,5 минут. Диски «Pilogel» содержат достаточное количество глицерола для предоставления надежной защиты геля от повреждения, связанного с случайным замораживанием Диски «Pilogel» содержат тринатрийцитрат, прекрасное буферное вещество в кислотном диапазоне рН. Это сокращает анодное окисление геля во время ионофореза на 90%. В катоде, повышенный пилокарпин, который является хорошим буфером в умеренной щелочи рН, также сокращает накопление щелочи при ионофорезе. Данная буферизация защищает кожу от ожогов при изменении рН в геле. Каждая из указанных особенностей вносит в клад в безопасность процедуры. Корпус сенсора Цветной красный сенсор имеет два внешних фланца (с электродами) для соединения с красным держателем. Основой сенсора является небольшое углубление, ведущее в его центре к входному порту и оттуда к узкому встроенному каналу, проходящему через два микроэлектрода анализатора, формирующих корпус микропроводимости. Supply Kit for Nanoduct - Расходный набор для Нанодакт включает: - 12 дисков «Pilogel» - 6 сенсоров</t>
  </si>
  <si>
    <t>Расходный набор для системы анализа пота в  неонатальной диагностике NANODUCT - Supply Kit for  Nanoduct</t>
  </si>
  <si>
    <t>№ лота</t>
  </si>
  <si>
    <t>Наименование</t>
  </si>
  <si>
    <t>Техническое описание</t>
  </si>
  <si>
    <t>Ед. изм</t>
  </si>
  <si>
    <t xml:space="preserve">Количество </t>
  </si>
  <si>
    <t>Сумма закупа</t>
  </si>
  <si>
    <t>Для иммунохемилюсцентныого  анализатора  COBAS 411</t>
  </si>
  <si>
    <t>Для анализатора автомат кислотно-щелочного состояния ABL 800 Radiometr</t>
  </si>
  <si>
    <t>Для автоматический анализатор критических состояний RAPIDPoint 500</t>
  </si>
  <si>
    <t>Для биохимического  анализатора  DERUI TS-T240</t>
  </si>
  <si>
    <t>Для бактериологического  анализатора Walk Away</t>
  </si>
  <si>
    <t xml:space="preserve">Для анализатора Sysmex -660 </t>
  </si>
  <si>
    <t xml:space="preserve">Для гематологического анализатора  DERUI  6800 </t>
  </si>
  <si>
    <t>Для анализатора осадка мочи FUS -2000</t>
  </si>
  <si>
    <r>
      <t xml:space="preserve">Контрольные растворы (далее – контроли) используются для контроля качества мочевых полосок и анализаторов. Контроли обеспечивают проведение контроля качества по 13 параметрам, включая Глюкозу, Билирубин, Кетоны, Удельный вес, Кровь, рН, Белок, Уробилиноген, Нитриты, Лейкоциты, Микроальбумин, Креатинин, Кальций. </t>
    </r>
    <r>
      <rPr>
        <b/>
        <sz val="12"/>
        <color theme="1"/>
        <rFont val="Times New Roman"/>
        <family val="1"/>
        <charset val="204"/>
      </rPr>
      <t>Фасовка</t>
    </r>
    <r>
      <rPr>
        <sz val="12"/>
        <color theme="1"/>
        <rFont val="Times New Roman"/>
        <family val="1"/>
        <charset val="204"/>
      </rPr>
      <t>: 4 х 8 мл,  1х 8 мл</t>
    </r>
  </si>
  <si>
    <t>ИП Уралтаев Н.Б.</t>
  </si>
  <si>
    <t>ИП GroMax</t>
  </si>
  <si>
    <t>ТОО ConsultAsia</t>
  </si>
  <si>
    <t>ИП Ильина Н.В.</t>
  </si>
  <si>
    <t>ТОО ExpressФарм</t>
  </si>
  <si>
    <t>ТОО Elarum Group</t>
  </si>
  <si>
    <t>ИП Носеевич Л.А.</t>
  </si>
  <si>
    <t>ТОО "ТЦ Мастер"</t>
  </si>
  <si>
    <t>ТОО IVD Holding</t>
  </si>
  <si>
    <t>ТОО LabMedTech</t>
  </si>
  <si>
    <t>ТОО Мелиор LTD</t>
  </si>
  <si>
    <t>Победитель</t>
  </si>
  <si>
    <t>Приложение №1
 к протоколу об итогах закупа способом запроса ценовых предложений от 30 мая 2022 года.</t>
  </si>
  <si>
    <t>Обоснование</t>
  </si>
  <si>
    <t>п.100 гл.9</t>
  </si>
  <si>
    <t>п.100 (абзац 2) гл.9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</si>
</sst>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00_р_._-;\-* #,##0.00_р_._-;_-* &quot;-&quot;??_р_._-;_-@_-"/>
    <numFmt numFmtId="166" formatCode="#,##0\ _₽"/>
    <numFmt numFmtId="167" formatCode="_-* #,##0\ _₽_-;\-* #,##0\ _₽_-;_-* &quot;-&quot;??\ _₽_-;_-@_-"/>
    <numFmt numFmtId="168" formatCode="_-* #,##0.0\ _₽_-;\-* #,##0.0\ _₽_-;_-* &quot;-&quot;??\ _₽_-;_-@_-"/>
  </numFmts>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1"/>
      <color indexed="8"/>
      <name val="Calibri"/>
      <family val="2"/>
      <scheme val="minor"/>
    </font>
    <font>
      <sz val="8"/>
      <name val="Times New Roman"/>
      <family val="1"/>
      <charset val="204"/>
    </font>
    <font>
      <sz val="8"/>
      <color theme="1"/>
      <name val="Times New Roman"/>
      <family val="1"/>
      <charset val="204"/>
    </font>
    <font>
      <sz val="8"/>
      <color rgb="FFFF0000"/>
      <name val="Times New Roman"/>
      <family val="1"/>
      <charset val="204"/>
    </font>
    <font>
      <sz val="10"/>
      <name val="Arial"/>
      <family val="2"/>
      <charset val="204"/>
    </font>
    <font>
      <b/>
      <sz val="8"/>
      <color theme="1"/>
      <name val="Times New Roman"/>
      <family val="1"/>
      <charset val="204"/>
    </font>
    <font>
      <sz val="11"/>
      <color theme="1"/>
      <name val="Calibri"/>
      <family val="2"/>
      <scheme val="minor"/>
    </font>
    <font>
      <b/>
      <sz val="12"/>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
      <sz val="12"/>
      <name val="Times New Roman"/>
      <family val="1"/>
      <charset val="204"/>
    </font>
    <font>
      <sz val="12"/>
      <color rgb="FF000000"/>
      <name val="Times New Roman"/>
      <family val="1"/>
      <charset val="204"/>
    </font>
    <font>
      <b/>
      <sz val="14"/>
      <color theme="1"/>
      <name val="Times New Roman"/>
      <family val="1"/>
      <charset val="204"/>
    </font>
    <font>
      <b/>
      <sz val="18"/>
      <color theme="1"/>
      <name val="Times New Roman"/>
      <family val="1"/>
      <charset val="204"/>
    </font>
    <font>
      <sz val="12"/>
      <color rgb="FFFF0000"/>
      <name val="Times New Roman"/>
      <family val="1"/>
      <charset val="204"/>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4">
    <xf numFmtId="0" fontId="0" fillId="0" borderId="0"/>
    <xf numFmtId="0" fontId="3" fillId="0" borderId="0"/>
    <xf numFmtId="0" fontId="2" fillId="0" borderId="0"/>
    <xf numFmtId="0" fontId="4" fillId="0" borderId="0"/>
    <xf numFmtId="0" fontId="4" fillId="0" borderId="0"/>
    <xf numFmtId="0" fontId="5" fillId="0" borderId="0">
      <alignment vertical="center"/>
    </xf>
    <xf numFmtId="0" fontId="5" fillId="0" borderId="0"/>
    <xf numFmtId="0" fontId="5" fillId="0" borderId="0"/>
    <xf numFmtId="0" fontId="5" fillId="0" borderId="0"/>
    <xf numFmtId="0" fontId="4" fillId="0" borderId="0"/>
    <xf numFmtId="0" fontId="2" fillId="0" borderId="0"/>
    <xf numFmtId="0" fontId="6"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0" fillId="0" borderId="0"/>
    <xf numFmtId="9" fontId="1" fillId="0" borderId="0" applyFont="0" applyFill="0" applyBorder="0" applyAlignment="0" applyProtection="0"/>
    <xf numFmtId="164" fontId="12" fillId="0" borderId="0" applyFont="0" applyFill="0" applyBorder="0" applyAlignment="0" applyProtection="0"/>
  </cellStyleXfs>
  <cellXfs count="108">
    <xf numFmtId="0" fontId="0" fillId="0" borderId="0" xfId="0"/>
    <xf numFmtId="0" fontId="8" fillId="0" borderId="0" xfId="0" applyFont="1"/>
    <xf numFmtId="0" fontId="8" fillId="0" borderId="1" xfId="0" applyFont="1" applyBorder="1"/>
    <xf numFmtId="0" fontId="8" fillId="0" borderId="0" xfId="0" applyFont="1" applyAlignment="1">
      <alignment horizontal="left"/>
    </xf>
    <xf numFmtId="0" fontId="8" fillId="0" borderId="0" xfId="19" applyFont="1" applyBorder="1"/>
    <xf numFmtId="0" fontId="8" fillId="0" borderId="0" xfId="19" applyFont="1" applyFill="1" applyBorder="1"/>
    <xf numFmtId="0" fontId="8" fillId="0" borderId="0" xfId="19" applyFont="1" applyBorder="1" applyAlignment="1">
      <alignment vertical="center"/>
    </xf>
    <xf numFmtId="0" fontId="11" fillId="0" borderId="0" xfId="19" applyFont="1" applyBorder="1"/>
    <xf numFmtId="0" fontId="8" fillId="2" borderId="0" xfId="19" applyFont="1" applyFill="1" applyBorder="1" applyAlignment="1">
      <alignment vertical="center"/>
    </xf>
    <xf numFmtId="0" fontId="8" fillId="0" borderId="0" xfId="19" applyFont="1" applyFill="1" applyBorder="1" applyAlignment="1">
      <alignment vertical="center"/>
    </xf>
    <xf numFmtId="0" fontId="9" fillId="0" borderId="0" xfId="19" applyFont="1" applyFill="1" applyBorder="1" applyAlignment="1">
      <alignment vertical="center"/>
    </xf>
    <xf numFmtId="0" fontId="8" fillId="2" borderId="0" xfId="19" applyFont="1" applyFill="1" applyBorder="1"/>
    <xf numFmtId="0" fontId="8" fillId="0" borderId="0" xfId="0" applyFont="1" applyBorder="1"/>
    <xf numFmtId="0" fontId="8" fillId="0" borderId="0" xfId="0" applyFont="1" applyBorder="1" applyAlignment="1">
      <alignment vertical="center"/>
    </xf>
    <xf numFmtId="0" fontId="7" fillId="0" borderId="0" xfId="0" applyFont="1" applyBorder="1" applyAlignment="1">
      <alignment horizontal="center"/>
    </xf>
    <xf numFmtId="0" fontId="11" fillId="0" borderId="0" xfId="19" applyFont="1" applyFill="1" applyBorder="1"/>
    <xf numFmtId="0" fontId="16" fillId="0" borderId="0" xfId="0" applyFont="1" applyBorder="1"/>
    <xf numFmtId="0" fontId="16" fillId="0" borderId="0" xfId="19" applyFont="1" applyBorder="1"/>
    <xf numFmtId="0" fontId="8" fillId="0" borderId="1" xfId="0" applyFont="1" applyBorder="1" applyAlignment="1">
      <alignment horizontal="center" vertical="top"/>
    </xf>
    <xf numFmtId="4" fontId="13" fillId="2" borderId="1" xfId="0" applyNumberFormat="1" applyFont="1" applyFill="1" applyBorder="1" applyAlignment="1">
      <alignment horizontal="center" vertical="top" wrapText="1"/>
    </xf>
    <xf numFmtId="0" fontId="16" fillId="0" borderId="0" xfId="0" applyFont="1"/>
    <xf numFmtId="0" fontId="8" fillId="0" borderId="0" xfId="0" applyFont="1" applyAlignment="1">
      <alignment vertical="center"/>
    </xf>
    <xf numFmtId="0" fontId="7" fillId="0" borderId="0" xfId="0" applyFont="1" applyAlignment="1">
      <alignment horizontal="center"/>
    </xf>
    <xf numFmtId="0" fontId="14" fillId="2" borderId="1" xfId="0" applyFont="1" applyFill="1" applyBorder="1" applyAlignment="1">
      <alignment horizontal="center" vertical="top"/>
    </xf>
    <xf numFmtId="0" fontId="14" fillId="2" borderId="1" xfId="0" applyFont="1" applyFill="1" applyBorder="1" applyAlignment="1">
      <alignment horizontal="center" vertical="top" wrapText="1"/>
    </xf>
    <xf numFmtId="3" fontId="17" fillId="2" borderId="1" xfId="0" applyNumberFormat="1" applyFont="1" applyFill="1" applyBorder="1" applyAlignment="1">
      <alignment horizontal="center" vertical="top"/>
    </xf>
    <xf numFmtId="4" fontId="8" fillId="0" borderId="0" xfId="0" applyNumberFormat="1" applyFont="1"/>
    <xf numFmtId="4" fontId="14" fillId="2" borderId="1" xfId="20" applyNumberFormat="1" applyFont="1" applyFill="1" applyBorder="1" applyAlignment="1">
      <alignment horizontal="center" vertical="top"/>
    </xf>
    <xf numFmtId="4" fontId="8" fillId="0" borderId="0" xfId="0" applyNumberFormat="1" applyFont="1" applyBorder="1"/>
    <xf numFmtId="0" fontId="14" fillId="2" borderId="1" xfId="19" applyFont="1" applyFill="1" applyBorder="1" applyAlignment="1">
      <alignment horizontal="center" vertical="top"/>
    </xf>
    <xf numFmtId="0" fontId="17" fillId="2" borderId="1" xfId="19" applyFont="1" applyFill="1" applyBorder="1" applyAlignment="1">
      <alignment horizontal="center" vertical="top"/>
    </xf>
    <xf numFmtId="167" fontId="17" fillId="2" borderId="1" xfId="20" applyNumberFormat="1" applyFont="1" applyFill="1" applyBorder="1" applyAlignment="1">
      <alignment horizontal="center" vertical="top"/>
    </xf>
    <xf numFmtId="166" fontId="17" fillId="2" borderId="1" xfId="21" applyNumberFormat="1" applyFont="1" applyFill="1" applyBorder="1" applyAlignment="1">
      <alignment horizontal="center" vertical="top" wrapText="1"/>
    </xf>
    <xf numFmtId="167" fontId="17" fillId="2" borderId="1" xfId="20" applyNumberFormat="1" applyFont="1" applyFill="1" applyBorder="1" applyAlignment="1">
      <alignment horizontal="center" vertical="top" wrapText="1"/>
    </xf>
    <xf numFmtId="167" fontId="13" fillId="2" borderId="1" xfId="20" applyNumberFormat="1" applyFont="1" applyFill="1" applyBorder="1" applyAlignment="1">
      <alignment horizontal="center" vertical="top" wrapText="1"/>
    </xf>
    <xf numFmtId="167" fontId="13" fillId="2" borderId="1" xfId="20" applyNumberFormat="1" applyFont="1" applyFill="1" applyBorder="1" applyAlignment="1">
      <alignment horizontal="center" vertical="top"/>
    </xf>
    <xf numFmtId="4" fontId="13" fillId="2" borderId="1" xfId="20" applyNumberFormat="1" applyFont="1" applyFill="1" applyBorder="1" applyAlignment="1">
      <alignment horizontal="center" vertical="top"/>
    </xf>
    <xf numFmtId="167" fontId="18" fillId="2" borderId="1" xfId="23" applyNumberFormat="1" applyFont="1" applyFill="1" applyBorder="1" applyAlignment="1">
      <alignment horizontal="center" vertical="top"/>
    </xf>
    <xf numFmtId="167" fontId="18" fillId="2" borderId="1" xfId="0" applyNumberFormat="1" applyFont="1" applyFill="1" applyBorder="1" applyAlignment="1">
      <alignment horizontal="center" vertical="top"/>
    </xf>
    <xf numFmtId="0" fontId="17" fillId="2" borderId="1" xfId="19" applyFont="1" applyFill="1" applyBorder="1" applyAlignment="1">
      <alignment horizontal="center" vertical="top" wrapText="1"/>
    </xf>
    <xf numFmtId="4" fontId="17" fillId="2" borderId="1" xfId="20" applyNumberFormat="1" applyFont="1" applyFill="1" applyBorder="1" applyAlignment="1">
      <alignment horizontal="center" vertical="top"/>
    </xf>
    <xf numFmtId="0" fontId="17" fillId="2" borderId="1" xfId="0" applyFont="1" applyFill="1" applyBorder="1" applyAlignment="1">
      <alignment horizontal="center" vertical="top" wrapText="1"/>
    </xf>
    <xf numFmtId="0" fontId="14" fillId="2" borderId="1" xfId="18" applyFont="1" applyFill="1" applyBorder="1" applyAlignment="1">
      <alignment horizontal="center" vertical="top" wrapText="1"/>
    </xf>
    <xf numFmtId="3" fontId="18" fillId="2" borderId="1" xfId="0" applyNumberFormat="1" applyFont="1" applyFill="1" applyBorder="1" applyAlignment="1">
      <alignment horizontal="center" vertical="top"/>
    </xf>
    <xf numFmtId="3" fontId="14" fillId="2" borderId="1" xfId="19" applyNumberFormat="1" applyFont="1" applyFill="1" applyBorder="1" applyAlignment="1">
      <alignment horizontal="center" vertical="top"/>
    </xf>
    <xf numFmtId="0" fontId="17" fillId="2" borderId="1" xfId="19" applyNumberFormat="1" applyFont="1" applyFill="1" applyBorder="1" applyAlignment="1">
      <alignment horizontal="center" vertical="top" wrapText="1"/>
    </xf>
    <xf numFmtId="43" fontId="14" fillId="2" borderId="1" xfId="23" applyNumberFormat="1" applyFont="1" applyFill="1" applyBorder="1" applyAlignment="1">
      <alignment horizontal="center" vertical="top" wrapText="1"/>
    </xf>
    <xf numFmtId="168" fontId="18" fillId="2" borderId="1" xfId="23" applyNumberFormat="1" applyFont="1" applyFill="1" applyBorder="1" applyAlignment="1">
      <alignment horizontal="center" vertical="top"/>
    </xf>
    <xf numFmtId="0" fontId="14" fillId="2" borderId="1" xfId="19" applyFont="1" applyFill="1" applyBorder="1" applyAlignment="1">
      <alignment horizontal="center" vertical="top" wrapText="1"/>
    </xf>
    <xf numFmtId="0" fontId="17" fillId="2" borderId="1" xfId="21" applyFont="1" applyFill="1" applyBorder="1" applyAlignment="1">
      <alignment horizontal="center" vertical="top" wrapText="1"/>
    </xf>
    <xf numFmtId="0" fontId="18" fillId="2" borderId="1" xfId="19" applyFont="1" applyFill="1" applyBorder="1" applyAlignment="1">
      <alignment horizontal="center" vertical="top" wrapText="1"/>
    </xf>
    <xf numFmtId="11" fontId="14" fillId="2" borderId="1" xfId="19" applyNumberFormat="1" applyFont="1" applyFill="1" applyBorder="1" applyAlignment="1">
      <alignment horizontal="center" vertical="top" wrapText="1"/>
    </xf>
    <xf numFmtId="0" fontId="17" fillId="2" borderId="1" xfId="18" applyFont="1" applyFill="1" applyBorder="1" applyAlignment="1">
      <alignment horizontal="center" vertical="top" wrapText="1"/>
    </xf>
    <xf numFmtId="0" fontId="17" fillId="2" borderId="1" xfId="8" applyFont="1" applyFill="1" applyBorder="1" applyAlignment="1">
      <alignment horizontal="center" vertical="top" wrapText="1"/>
    </xf>
    <xf numFmtId="0" fontId="18" fillId="2" borderId="1" xfId="18" applyFont="1" applyFill="1" applyBorder="1" applyAlignment="1">
      <alignment horizontal="center" vertical="top" wrapText="1"/>
    </xf>
    <xf numFmtId="2" fontId="17" fillId="2" borderId="1" xfId="19" applyNumberFormat="1" applyFont="1" applyFill="1" applyBorder="1" applyAlignment="1">
      <alignment horizontal="center" vertical="top" wrapText="1"/>
    </xf>
    <xf numFmtId="167" fontId="17" fillId="2" borderId="1" xfId="23" applyNumberFormat="1" applyFont="1" applyFill="1" applyBorder="1" applyAlignment="1">
      <alignment horizontal="center" vertical="top" wrapText="1"/>
    </xf>
    <xf numFmtId="4" fontId="17" fillId="2" borderId="1" xfId="19" applyNumberFormat="1" applyFont="1" applyFill="1" applyBorder="1" applyAlignment="1">
      <alignment horizontal="center" vertical="top" wrapText="1"/>
    </xf>
    <xf numFmtId="0" fontId="16" fillId="0" borderId="1" xfId="0" applyFont="1" applyBorder="1" applyAlignment="1">
      <alignment horizontal="center" vertical="top"/>
    </xf>
    <xf numFmtId="0" fontId="7" fillId="0" borderId="1" xfId="0" applyFont="1" applyBorder="1" applyAlignment="1">
      <alignment horizontal="center" vertical="top"/>
    </xf>
    <xf numFmtId="4" fontId="19" fillId="0" borderId="1" xfId="0" applyNumberFormat="1" applyFont="1" applyBorder="1" applyAlignment="1">
      <alignment horizontal="center" vertical="top"/>
    </xf>
    <xf numFmtId="0" fontId="13" fillId="2" borderId="1" xfId="19" applyFont="1" applyFill="1" applyBorder="1" applyAlignment="1">
      <alignment horizontal="center" vertical="top" wrapText="1"/>
    </xf>
    <xf numFmtId="0" fontId="15" fillId="2" borderId="1" xfId="19" applyFont="1" applyFill="1" applyBorder="1" applyAlignment="1">
      <alignment horizontal="center" vertical="top"/>
    </xf>
    <xf numFmtId="0" fontId="13" fillId="2" borderId="1" xfId="0" applyFont="1" applyFill="1" applyBorder="1" applyAlignment="1">
      <alignment horizontal="center" vertical="top" wrapText="1"/>
    </xf>
    <xf numFmtId="0" fontId="13" fillId="2" borderId="1" xfId="19" applyFont="1" applyFill="1" applyBorder="1" applyAlignment="1">
      <alignment horizontal="center" vertical="top" wrapText="1"/>
    </xf>
    <xf numFmtId="0" fontId="15" fillId="2" borderId="1" xfId="19" applyFont="1" applyFill="1" applyBorder="1" applyAlignment="1">
      <alignment horizontal="center" vertical="top"/>
    </xf>
    <xf numFmtId="0" fontId="13" fillId="2" borderId="1" xfId="0" applyFont="1" applyFill="1" applyBorder="1" applyAlignment="1">
      <alignment horizontal="center" vertical="top" wrapText="1"/>
    </xf>
    <xf numFmtId="0" fontId="8" fillId="0" borderId="1" xfId="19" applyFont="1" applyBorder="1"/>
    <xf numFmtId="0" fontId="8" fillId="0" borderId="1" xfId="19" applyFont="1" applyFill="1" applyBorder="1"/>
    <xf numFmtId="0" fontId="11" fillId="0" borderId="1" xfId="19" applyFont="1" applyBorder="1"/>
    <xf numFmtId="0" fontId="8" fillId="2" borderId="1" xfId="19" applyFont="1" applyFill="1" applyBorder="1" applyAlignment="1">
      <alignment vertical="center"/>
    </xf>
    <xf numFmtId="0" fontId="8" fillId="0" borderId="1" xfId="19" applyFont="1" applyFill="1" applyBorder="1" applyAlignment="1">
      <alignment vertical="center"/>
    </xf>
    <xf numFmtId="0" fontId="9" fillId="0" borderId="1" xfId="19" applyFont="1" applyFill="1" applyBorder="1" applyAlignment="1">
      <alignment vertical="center"/>
    </xf>
    <xf numFmtId="0" fontId="11" fillId="0" borderId="1" xfId="19" applyFont="1" applyFill="1" applyBorder="1"/>
    <xf numFmtId="0" fontId="8" fillId="0" borderId="1" xfId="19" applyFont="1" applyBorder="1" applyAlignment="1">
      <alignment vertical="center"/>
    </xf>
    <xf numFmtId="0" fontId="8" fillId="2" borderId="1" xfId="19" applyFont="1" applyFill="1" applyBorder="1"/>
    <xf numFmtId="0" fontId="20" fillId="0" borderId="0" xfId="0" applyFont="1" applyAlignment="1">
      <alignment horizontal="right" vertical="top" wrapText="1"/>
    </xf>
    <xf numFmtId="0" fontId="20" fillId="0" borderId="0" xfId="0" applyFont="1" applyAlignment="1">
      <alignment vertical="top"/>
    </xf>
    <xf numFmtId="0" fontId="15" fillId="2" borderId="1" xfId="19" applyFont="1" applyFill="1" applyBorder="1" applyAlignment="1">
      <alignment horizontal="center" vertical="top" wrapText="1"/>
    </xf>
    <xf numFmtId="0" fontId="15" fillId="0" borderId="1" xfId="19" applyFont="1" applyBorder="1" applyAlignment="1">
      <alignment horizontal="center" vertical="top" wrapText="1"/>
    </xf>
    <xf numFmtId="0" fontId="14" fillId="2" borderId="0" xfId="0" applyFont="1" applyFill="1" applyAlignment="1">
      <alignment horizontal="center" vertical="top"/>
    </xf>
    <xf numFmtId="0" fontId="14" fillId="0" borderId="0" xfId="0" applyFont="1" applyAlignment="1">
      <alignment horizontal="center" vertical="top"/>
    </xf>
    <xf numFmtId="0" fontId="14" fillId="0" borderId="1" xfId="0" applyFont="1" applyBorder="1" applyAlignment="1">
      <alignment horizontal="center" vertical="top"/>
    </xf>
    <xf numFmtId="0" fontId="14" fillId="0" borderId="1" xfId="19" applyFont="1" applyBorder="1" applyAlignment="1">
      <alignment horizontal="center" vertical="top"/>
    </xf>
    <xf numFmtId="0" fontId="14" fillId="0" borderId="1" xfId="19" applyFont="1" applyFill="1" applyBorder="1" applyAlignment="1">
      <alignment horizontal="center" vertical="top"/>
    </xf>
    <xf numFmtId="0" fontId="15" fillId="0" borderId="1" xfId="19" applyFont="1" applyBorder="1" applyAlignment="1">
      <alignment horizontal="center" vertical="top"/>
    </xf>
    <xf numFmtId="0" fontId="21" fillId="2" borderId="1" xfId="19" applyFont="1" applyFill="1" applyBorder="1" applyAlignment="1">
      <alignment horizontal="center" vertical="top"/>
    </xf>
    <xf numFmtId="0" fontId="15" fillId="0" borderId="1" xfId="19" applyFont="1" applyFill="1" applyBorder="1" applyAlignment="1">
      <alignment horizontal="center" vertical="top"/>
    </xf>
    <xf numFmtId="0" fontId="14" fillId="2" borderId="0" xfId="0" applyFont="1" applyFill="1" applyBorder="1" applyAlignment="1">
      <alignment horizontal="center" vertical="top"/>
    </xf>
    <xf numFmtId="0" fontId="14" fillId="0" borderId="0" xfId="0" applyFont="1" applyBorder="1" applyAlignment="1">
      <alignment horizontal="center" vertical="top"/>
    </xf>
    <xf numFmtId="0" fontId="14" fillId="3" borderId="1" xfId="0" applyFont="1" applyFill="1" applyBorder="1" applyAlignment="1">
      <alignment horizontal="center" vertical="top"/>
    </xf>
    <xf numFmtId="0" fontId="14" fillId="0" borderId="0" xfId="0" applyFont="1" applyAlignment="1">
      <alignment horizontal="center" vertical="top" wrapText="1"/>
    </xf>
    <xf numFmtId="0" fontId="14" fillId="3" borderId="1" xfId="0" applyFont="1" applyFill="1" applyBorder="1" applyAlignment="1">
      <alignment horizontal="center" vertical="top" wrapText="1"/>
    </xf>
    <xf numFmtId="0" fontId="14" fillId="0" borderId="1" xfId="19" applyFont="1" applyBorder="1" applyAlignment="1">
      <alignment horizontal="center" vertical="top" wrapText="1"/>
    </xf>
    <xf numFmtId="0" fontId="14" fillId="0" borderId="1" xfId="19" applyFont="1" applyFill="1" applyBorder="1" applyAlignment="1">
      <alignment horizontal="center" vertical="top" wrapText="1"/>
    </xf>
    <xf numFmtId="0" fontId="15" fillId="0" borderId="1" xfId="19" applyFont="1" applyFill="1" applyBorder="1" applyAlignment="1">
      <alignment horizontal="center" vertical="top" wrapText="1"/>
    </xf>
    <xf numFmtId="0" fontId="14" fillId="0" borderId="0" xfId="0" applyFont="1" applyBorder="1" applyAlignment="1">
      <alignment horizontal="center" vertical="top" wrapText="1"/>
    </xf>
    <xf numFmtId="0" fontId="14" fillId="3" borderId="1" xfId="19" applyFont="1" applyFill="1" applyBorder="1" applyAlignment="1">
      <alignment horizontal="center" vertical="top"/>
    </xf>
    <xf numFmtId="0" fontId="14" fillId="3" borderId="1" xfId="19" applyFont="1" applyFill="1" applyBorder="1" applyAlignment="1">
      <alignment horizontal="center" vertical="top" wrapText="1"/>
    </xf>
    <xf numFmtId="0" fontId="17" fillId="3" borderId="1" xfId="19" applyFont="1" applyFill="1" applyBorder="1" applyAlignment="1">
      <alignment horizontal="center" vertical="top"/>
    </xf>
    <xf numFmtId="0" fontId="13" fillId="2" borderId="2" xfId="19" applyFont="1" applyFill="1" applyBorder="1" applyAlignment="1">
      <alignment horizontal="center" vertical="top" wrapText="1"/>
    </xf>
    <xf numFmtId="0" fontId="13" fillId="2" borderId="3" xfId="19" applyFont="1" applyFill="1" applyBorder="1" applyAlignment="1">
      <alignment horizontal="center" vertical="top" wrapText="1"/>
    </xf>
    <xf numFmtId="0" fontId="13" fillId="2" borderId="4" xfId="19" applyFont="1" applyFill="1" applyBorder="1" applyAlignment="1">
      <alignment horizontal="center" vertical="top" wrapText="1"/>
    </xf>
    <xf numFmtId="0" fontId="14" fillId="2" borderId="5" xfId="0" applyFont="1" applyFill="1" applyBorder="1" applyAlignment="1">
      <alignment horizontal="center" vertical="top"/>
    </xf>
    <xf numFmtId="0" fontId="17" fillId="2" borderId="5" xfId="0" applyFont="1" applyFill="1" applyBorder="1" applyAlignment="1">
      <alignment horizontal="center" vertical="top"/>
    </xf>
    <xf numFmtId="4" fontId="14" fillId="2" borderId="5" xfId="0" applyNumberFormat="1" applyFont="1" applyFill="1" applyBorder="1" applyAlignment="1">
      <alignment horizontal="center" vertical="top"/>
    </xf>
    <xf numFmtId="0" fontId="14" fillId="0" borderId="1" xfId="0" applyFont="1" applyBorder="1" applyAlignment="1">
      <alignment horizontal="center" vertical="top" wrapText="1"/>
    </xf>
    <xf numFmtId="167" fontId="8" fillId="0" borderId="0" xfId="19" applyNumberFormat="1" applyFont="1" applyFill="1" applyBorder="1"/>
  </cellXfs>
  <cellStyles count="24">
    <cellStyle name="Excel Built-in Normal" xfId="3" xr:uid="{00000000-0005-0000-0000-000000000000}"/>
    <cellStyle name="Excel Built-in Normal 1" xfId="4" xr:uid="{00000000-0005-0000-0000-000001000000}"/>
    <cellStyle name="Normal_SANA L 2005" xfId="5" xr:uid="{00000000-0005-0000-0000-000002000000}"/>
    <cellStyle name="Обычный" xfId="0" builtinId="0"/>
    <cellStyle name="Обычный 10 2" xfId="6" xr:uid="{00000000-0005-0000-0000-000004000000}"/>
    <cellStyle name="Обычный 12" xfId="7" xr:uid="{00000000-0005-0000-0000-000005000000}"/>
    <cellStyle name="Обычный 2" xfId="8" xr:uid="{00000000-0005-0000-0000-000006000000}"/>
    <cellStyle name="Обычный 2 3" xfId="9" xr:uid="{00000000-0005-0000-0000-000007000000}"/>
    <cellStyle name="Обычный 3" xfId="10" xr:uid="{00000000-0005-0000-0000-000008000000}"/>
    <cellStyle name="Обычный 4" xfId="11" xr:uid="{00000000-0005-0000-0000-000009000000}"/>
    <cellStyle name="Обычный 5" xfId="12" xr:uid="{00000000-0005-0000-0000-00000A000000}"/>
    <cellStyle name="Обычный 6" xfId="1" xr:uid="{00000000-0005-0000-0000-00000B000000}"/>
    <cellStyle name="Обычный 6 2" xfId="2" xr:uid="{00000000-0005-0000-0000-00000C000000}"/>
    <cellStyle name="Обычный 6 2 2" xfId="19" xr:uid="{00000000-0005-0000-0000-00000D000000}"/>
    <cellStyle name="Обычный 6 3" xfId="18" xr:uid="{00000000-0005-0000-0000-00000E000000}"/>
    <cellStyle name="Обычный_Лист1_2" xfId="21" xr:uid="{00000000-0005-0000-0000-00000F000000}"/>
    <cellStyle name="Процентный 2" xfId="13" xr:uid="{00000000-0005-0000-0000-000010000000}"/>
    <cellStyle name="Процентный 2 2" xfId="14" xr:uid="{00000000-0005-0000-0000-000011000000}"/>
    <cellStyle name="Процентный 2 2 2" xfId="22" xr:uid="{00000000-0005-0000-0000-000012000000}"/>
    <cellStyle name="Финансовый" xfId="23" builtinId="3"/>
    <cellStyle name="Финансовый 2" xfId="15" xr:uid="{00000000-0005-0000-0000-000014000000}"/>
    <cellStyle name="Финансовый 3" xfId="16" xr:uid="{00000000-0005-0000-0000-000015000000}"/>
    <cellStyle name="Финансовый 3 2" xfId="17" xr:uid="{00000000-0005-0000-0000-000016000000}"/>
    <cellStyle name="Финансовый 3 2 2" xfId="20" xr:uid="{00000000-0005-0000-0000-000017000000}"/>
  </cellStyles>
  <dxfs count="3">
    <dxf>
      <fill>
        <patternFill>
          <bgColor indexed="13"/>
        </patternFill>
      </fill>
    </dxf>
    <dxf>
      <font>
        <b/>
        <i val="0"/>
        <condense val="0"/>
        <extend val="0"/>
      </font>
      <border>
        <top style="thin">
          <color indexed="64"/>
        </top>
        <bottom style="thin">
          <color indexed="64"/>
        </bottom>
      </border>
    </dxf>
    <dxf>
      <font>
        <b/>
        <i val="0"/>
        <condense val="0"/>
        <extend val="0"/>
      </font>
      <border>
        <top style="thin">
          <color indexed="64"/>
        </top>
      </border>
    </dxf>
  </dxfs>
  <tableStyles count="0" defaultTableStyle="TableStyleMedium9" defaultPivotStyle="PivotStyleLight16"/>
  <colors>
    <mruColors>
      <color rgb="FFCCFFFF"/>
      <color rgb="FF66FFFF"/>
      <color rgb="FFFF5BF3"/>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Y84"/>
  <sheetViews>
    <sheetView tabSelected="1" view="pageBreakPreview" zoomScale="70" zoomScaleNormal="55" zoomScaleSheetLayoutView="70" workbookViewId="0">
      <selection sqref="A1:T1"/>
    </sheetView>
  </sheetViews>
  <sheetFormatPr defaultRowHeight="15.75" x14ac:dyDescent="0.2"/>
  <cols>
    <col min="1" max="1" width="5.7109375" style="12" customWidth="1"/>
    <col min="2" max="2" width="47.28515625" style="16" customWidth="1"/>
    <col min="3" max="3" width="62.85546875" style="12" customWidth="1"/>
    <col min="4" max="4" width="9.140625" style="13" customWidth="1"/>
    <col min="5" max="5" width="9.140625" style="12" customWidth="1"/>
    <col min="6" max="6" width="18" style="14" customWidth="1"/>
    <col min="7" max="7" width="22" style="28" customWidth="1"/>
    <col min="8" max="8" width="15.7109375" style="88" customWidth="1"/>
    <col min="9" max="9" width="12.85546875" style="88" customWidth="1"/>
    <col min="10" max="10" width="14.42578125" style="88" customWidth="1"/>
    <col min="11" max="11" width="14" style="88" customWidth="1"/>
    <col min="12" max="16" width="16.28515625" style="88" customWidth="1"/>
    <col min="17" max="17" width="16.28515625" style="89" customWidth="1"/>
    <col min="18" max="18" width="15.140625" style="89" customWidth="1"/>
    <col min="19" max="19" width="20.28515625" style="96" customWidth="1"/>
    <col min="20" max="20" width="15.85546875" style="12" customWidth="1"/>
    <col min="21" max="21" width="9.140625" style="12"/>
    <col min="22" max="22" width="13.5703125" style="12" customWidth="1"/>
    <col min="23" max="16384" width="9.140625" style="12"/>
  </cols>
  <sheetData>
    <row r="1" spans="1:25" s="1" customFormat="1" ht="55.5" customHeight="1" x14ac:dyDescent="0.2">
      <c r="A1" s="76" t="s">
        <v>150</v>
      </c>
      <c r="B1" s="76"/>
      <c r="C1" s="76"/>
      <c r="D1" s="76"/>
      <c r="E1" s="76"/>
      <c r="F1" s="76"/>
      <c r="G1" s="76"/>
      <c r="H1" s="76"/>
      <c r="I1" s="76"/>
      <c r="J1" s="76"/>
      <c r="K1" s="76"/>
      <c r="L1" s="76"/>
      <c r="M1" s="76"/>
      <c r="N1" s="76"/>
      <c r="O1" s="76"/>
      <c r="P1" s="76"/>
      <c r="Q1" s="76"/>
      <c r="R1" s="76"/>
      <c r="S1" s="76"/>
      <c r="T1" s="76"/>
      <c r="U1" s="77"/>
      <c r="V1" s="77"/>
      <c r="W1" s="77"/>
      <c r="X1" s="77"/>
      <c r="Y1" s="77"/>
    </row>
    <row r="2" spans="1:25" s="1" customFormat="1" ht="18.75" customHeight="1" x14ac:dyDescent="0.2">
      <c r="B2" s="20"/>
      <c r="D2" s="21"/>
      <c r="F2" s="22"/>
      <c r="G2" s="26"/>
      <c r="H2" s="80"/>
      <c r="I2" s="80"/>
      <c r="J2" s="80"/>
      <c r="K2" s="80"/>
      <c r="L2" s="80"/>
      <c r="M2" s="80"/>
      <c r="N2" s="80"/>
      <c r="O2" s="80"/>
      <c r="P2" s="80"/>
      <c r="Q2" s="81"/>
      <c r="R2" s="81"/>
      <c r="S2" s="91"/>
    </row>
    <row r="3" spans="1:25" s="17" customFormat="1" ht="47.25" x14ac:dyDescent="0.2">
      <c r="A3" s="63" t="s">
        <v>123</v>
      </c>
      <c r="B3" s="63" t="s">
        <v>124</v>
      </c>
      <c r="C3" s="63" t="s">
        <v>125</v>
      </c>
      <c r="D3" s="61" t="s">
        <v>126</v>
      </c>
      <c r="E3" s="63" t="s">
        <v>127</v>
      </c>
      <c r="F3" s="19" t="s">
        <v>0</v>
      </c>
      <c r="G3" s="19" t="s">
        <v>128</v>
      </c>
      <c r="H3" s="78" t="s">
        <v>138</v>
      </c>
      <c r="I3" s="78" t="s">
        <v>139</v>
      </c>
      <c r="J3" s="78" t="s">
        <v>140</v>
      </c>
      <c r="K3" s="78" t="s">
        <v>141</v>
      </c>
      <c r="L3" s="78" t="s">
        <v>142</v>
      </c>
      <c r="M3" s="78" t="s">
        <v>143</v>
      </c>
      <c r="N3" s="78" t="s">
        <v>144</v>
      </c>
      <c r="O3" s="78" t="s">
        <v>145</v>
      </c>
      <c r="P3" s="78" t="s">
        <v>146</v>
      </c>
      <c r="Q3" s="79" t="s">
        <v>147</v>
      </c>
      <c r="R3" s="79" t="s">
        <v>148</v>
      </c>
      <c r="S3" s="79" t="s">
        <v>149</v>
      </c>
      <c r="T3" s="85" t="s">
        <v>151</v>
      </c>
    </row>
    <row r="4" spans="1:25" ht="56.25" customHeight="1" x14ac:dyDescent="0.2">
      <c r="A4" s="23">
        <v>1</v>
      </c>
      <c r="B4" s="24" t="s">
        <v>122</v>
      </c>
      <c r="C4" s="24" t="s">
        <v>121</v>
      </c>
      <c r="D4" s="23" t="s">
        <v>120</v>
      </c>
      <c r="E4" s="23">
        <v>10</v>
      </c>
      <c r="F4" s="25">
        <v>220000</v>
      </c>
      <c r="G4" s="27">
        <f t="shared" ref="G4" si="0">E4*F4</f>
        <v>2200000</v>
      </c>
      <c r="H4" s="23"/>
      <c r="I4" s="23"/>
      <c r="J4" s="23"/>
      <c r="K4" s="23"/>
      <c r="L4" s="23"/>
      <c r="M4" s="90">
        <v>220000</v>
      </c>
      <c r="N4" s="23"/>
      <c r="O4" s="23"/>
      <c r="P4" s="23"/>
      <c r="Q4" s="82"/>
      <c r="R4" s="82"/>
      <c r="S4" s="92" t="s">
        <v>143</v>
      </c>
      <c r="T4" s="82" t="s">
        <v>152</v>
      </c>
    </row>
    <row r="5" spans="1:25" s="4" customFormat="1" x14ac:dyDescent="0.2">
      <c r="A5" s="64" t="s">
        <v>129</v>
      </c>
      <c r="B5" s="64"/>
      <c r="C5" s="64"/>
      <c r="D5" s="64"/>
      <c r="E5" s="61"/>
      <c r="F5" s="61"/>
      <c r="G5" s="27"/>
      <c r="H5" s="29"/>
      <c r="I5" s="29"/>
      <c r="J5" s="29"/>
      <c r="K5" s="29"/>
      <c r="L5" s="29"/>
      <c r="M5" s="29"/>
      <c r="N5" s="29"/>
      <c r="O5" s="29"/>
      <c r="P5" s="29"/>
      <c r="Q5" s="83"/>
      <c r="R5" s="83"/>
      <c r="S5" s="93"/>
      <c r="T5" s="67"/>
    </row>
    <row r="6" spans="1:25" s="4" customFormat="1" x14ac:dyDescent="0.2">
      <c r="A6" s="29">
        <v>2</v>
      </c>
      <c r="B6" s="49" t="s">
        <v>6</v>
      </c>
      <c r="C6" s="39" t="s">
        <v>7</v>
      </c>
      <c r="D6" s="30" t="s">
        <v>5</v>
      </c>
      <c r="E6" s="30">
        <v>2</v>
      </c>
      <c r="F6" s="31">
        <v>36172</v>
      </c>
      <c r="G6" s="27">
        <f t="shared" ref="G6:G22" si="1">F6*E6</f>
        <v>72344</v>
      </c>
      <c r="H6" s="29"/>
      <c r="I6" s="29"/>
      <c r="J6" s="97">
        <v>27800</v>
      </c>
      <c r="K6" s="29"/>
      <c r="L6" s="29"/>
      <c r="M6" s="29"/>
      <c r="N6" s="29"/>
      <c r="O6" s="29">
        <v>35000</v>
      </c>
      <c r="P6" s="29"/>
      <c r="Q6" s="83"/>
      <c r="R6" s="83"/>
      <c r="S6" s="98" t="s">
        <v>140</v>
      </c>
      <c r="T6" s="82" t="s">
        <v>152</v>
      </c>
    </row>
    <row r="7" spans="1:25" s="4" customFormat="1" x14ac:dyDescent="0.2">
      <c r="A7" s="29">
        <v>3</v>
      </c>
      <c r="B7" s="49" t="s">
        <v>8</v>
      </c>
      <c r="C7" s="39" t="s">
        <v>9</v>
      </c>
      <c r="D7" s="30" t="s">
        <v>5</v>
      </c>
      <c r="E7" s="30">
        <v>4</v>
      </c>
      <c r="F7" s="31">
        <v>54948</v>
      </c>
      <c r="G7" s="27">
        <f t="shared" si="1"/>
        <v>219792</v>
      </c>
      <c r="H7" s="29"/>
      <c r="I7" s="29"/>
      <c r="J7" s="97">
        <v>42100</v>
      </c>
      <c r="K7" s="29"/>
      <c r="L7" s="29"/>
      <c r="M7" s="29"/>
      <c r="N7" s="29"/>
      <c r="O7" s="29">
        <v>53000</v>
      </c>
      <c r="P7" s="29"/>
      <c r="Q7" s="83"/>
      <c r="R7" s="83"/>
      <c r="S7" s="98" t="s">
        <v>140</v>
      </c>
      <c r="T7" s="82" t="s">
        <v>152</v>
      </c>
    </row>
    <row r="8" spans="1:25" s="4" customFormat="1" x14ac:dyDescent="0.2">
      <c r="A8" s="29">
        <v>4</v>
      </c>
      <c r="B8" s="49" t="s">
        <v>10</v>
      </c>
      <c r="C8" s="39" t="s">
        <v>11</v>
      </c>
      <c r="D8" s="30" t="s">
        <v>5</v>
      </c>
      <c r="E8" s="30">
        <v>2</v>
      </c>
      <c r="F8" s="31">
        <v>73321</v>
      </c>
      <c r="G8" s="27">
        <f t="shared" si="1"/>
        <v>146642</v>
      </c>
      <c r="H8" s="29"/>
      <c r="I8" s="29"/>
      <c r="J8" s="97">
        <v>44000</v>
      </c>
      <c r="K8" s="29"/>
      <c r="L8" s="29"/>
      <c r="M8" s="29"/>
      <c r="N8" s="29"/>
      <c r="O8" s="29">
        <v>72000</v>
      </c>
      <c r="P8" s="29"/>
      <c r="Q8" s="83"/>
      <c r="R8" s="83"/>
      <c r="S8" s="98" t="s">
        <v>140</v>
      </c>
      <c r="T8" s="82" t="s">
        <v>152</v>
      </c>
    </row>
    <row r="9" spans="1:25" s="4" customFormat="1" x14ac:dyDescent="0.2">
      <c r="A9" s="29">
        <v>5</v>
      </c>
      <c r="B9" s="49" t="s">
        <v>12</v>
      </c>
      <c r="C9" s="39" t="s">
        <v>13</v>
      </c>
      <c r="D9" s="30" t="s">
        <v>5</v>
      </c>
      <c r="E9" s="30">
        <v>3</v>
      </c>
      <c r="F9" s="31">
        <v>24842</v>
      </c>
      <c r="G9" s="27">
        <f t="shared" si="1"/>
        <v>74526</v>
      </c>
      <c r="H9" s="29"/>
      <c r="I9" s="29"/>
      <c r="J9" s="97">
        <v>21300</v>
      </c>
      <c r="K9" s="29"/>
      <c r="L9" s="29"/>
      <c r="M9" s="29"/>
      <c r="N9" s="29"/>
      <c r="O9" s="29">
        <v>23000</v>
      </c>
      <c r="P9" s="29"/>
      <c r="Q9" s="83"/>
      <c r="R9" s="83"/>
      <c r="S9" s="98" t="s">
        <v>140</v>
      </c>
      <c r="T9" s="82" t="s">
        <v>152</v>
      </c>
    </row>
    <row r="10" spans="1:25" s="4" customFormat="1" x14ac:dyDescent="0.2">
      <c r="A10" s="29">
        <v>6</v>
      </c>
      <c r="B10" s="49" t="s">
        <v>14</v>
      </c>
      <c r="C10" s="39" t="s">
        <v>15</v>
      </c>
      <c r="D10" s="30" t="s">
        <v>5</v>
      </c>
      <c r="E10" s="30">
        <v>5</v>
      </c>
      <c r="F10" s="31">
        <v>111792</v>
      </c>
      <c r="G10" s="27">
        <f t="shared" si="1"/>
        <v>558960</v>
      </c>
      <c r="H10" s="29"/>
      <c r="I10" s="29"/>
      <c r="J10" s="97">
        <v>74200</v>
      </c>
      <c r="K10" s="29"/>
      <c r="L10" s="29"/>
      <c r="M10" s="29"/>
      <c r="N10" s="29"/>
      <c r="O10" s="29">
        <v>110000</v>
      </c>
      <c r="P10" s="29"/>
      <c r="Q10" s="83"/>
      <c r="R10" s="83"/>
      <c r="S10" s="98" t="s">
        <v>140</v>
      </c>
      <c r="T10" s="82" t="s">
        <v>152</v>
      </c>
    </row>
    <row r="11" spans="1:25" s="4" customFormat="1" x14ac:dyDescent="0.2">
      <c r="A11" s="29">
        <v>7</v>
      </c>
      <c r="B11" s="49" t="s">
        <v>16</v>
      </c>
      <c r="C11" s="39" t="s">
        <v>17</v>
      </c>
      <c r="D11" s="30" t="s">
        <v>5</v>
      </c>
      <c r="E11" s="30">
        <v>2</v>
      </c>
      <c r="F11" s="31">
        <v>217459</v>
      </c>
      <c r="G11" s="27">
        <f t="shared" si="1"/>
        <v>434918</v>
      </c>
      <c r="H11" s="29"/>
      <c r="I11" s="29"/>
      <c r="J11" s="97">
        <v>148600</v>
      </c>
      <c r="K11" s="29"/>
      <c r="L11" s="29"/>
      <c r="M11" s="29"/>
      <c r="N11" s="29"/>
      <c r="O11" s="29">
        <v>216000</v>
      </c>
      <c r="P11" s="29"/>
      <c r="Q11" s="83"/>
      <c r="R11" s="83"/>
      <c r="S11" s="98" t="s">
        <v>140</v>
      </c>
      <c r="T11" s="82" t="s">
        <v>152</v>
      </c>
    </row>
    <row r="12" spans="1:25" s="5" customFormat="1" x14ac:dyDescent="0.2">
      <c r="A12" s="29">
        <v>8</v>
      </c>
      <c r="B12" s="49" t="s">
        <v>96</v>
      </c>
      <c r="C12" s="39" t="s">
        <v>97</v>
      </c>
      <c r="D12" s="30" t="s">
        <v>5</v>
      </c>
      <c r="E12" s="32">
        <v>4</v>
      </c>
      <c r="F12" s="31">
        <v>32779</v>
      </c>
      <c r="G12" s="27">
        <f t="shared" si="1"/>
        <v>131116</v>
      </c>
      <c r="H12" s="29"/>
      <c r="I12" s="29"/>
      <c r="J12" s="97">
        <v>27800</v>
      </c>
      <c r="K12" s="29"/>
      <c r="L12" s="29"/>
      <c r="M12" s="29"/>
      <c r="N12" s="29"/>
      <c r="O12" s="29">
        <v>32000</v>
      </c>
      <c r="P12" s="29"/>
      <c r="Q12" s="84"/>
      <c r="R12" s="84"/>
      <c r="S12" s="98" t="s">
        <v>140</v>
      </c>
      <c r="T12" s="82" t="s">
        <v>152</v>
      </c>
      <c r="V12" s="4"/>
    </row>
    <row r="13" spans="1:25" s="4" customFormat="1" x14ac:dyDescent="0.2">
      <c r="A13" s="29">
        <v>9</v>
      </c>
      <c r="B13" s="49" t="s">
        <v>18</v>
      </c>
      <c r="C13" s="39" t="s">
        <v>19</v>
      </c>
      <c r="D13" s="30" t="s">
        <v>5</v>
      </c>
      <c r="E13" s="32">
        <v>2</v>
      </c>
      <c r="F13" s="31">
        <v>33814</v>
      </c>
      <c r="G13" s="27">
        <f t="shared" si="1"/>
        <v>67628</v>
      </c>
      <c r="H13" s="29"/>
      <c r="I13" s="29"/>
      <c r="J13" s="97">
        <v>27800</v>
      </c>
      <c r="K13" s="29"/>
      <c r="L13" s="29"/>
      <c r="M13" s="29"/>
      <c r="N13" s="29"/>
      <c r="O13" s="29">
        <v>33000</v>
      </c>
      <c r="P13" s="29"/>
      <c r="Q13" s="83"/>
      <c r="R13" s="83"/>
      <c r="S13" s="98" t="s">
        <v>140</v>
      </c>
      <c r="T13" s="82" t="s">
        <v>152</v>
      </c>
    </row>
    <row r="14" spans="1:25" s="4" customFormat="1" x14ac:dyDescent="0.2">
      <c r="A14" s="29">
        <v>10</v>
      </c>
      <c r="B14" s="50" t="s">
        <v>20</v>
      </c>
      <c r="C14" s="39" t="s">
        <v>21</v>
      </c>
      <c r="D14" s="30" t="s">
        <v>5</v>
      </c>
      <c r="E14" s="32">
        <v>3</v>
      </c>
      <c r="F14" s="33">
        <v>33353</v>
      </c>
      <c r="G14" s="27">
        <f t="shared" si="1"/>
        <v>100059</v>
      </c>
      <c r="H14" s="29"/>
      <c r="I14" s="29"/>
      <c r="J14" s="97">
        <v>27800</v>
      </c>
      <c r="K14" s="29"/>
      <c r="L14" s="29"/>
      <c r="M14" s="29"/>
      <c r="N14" s="29"/>
      <c r="O14" s="29">
        <v>32500</v>
      </c>
      <c r="P14" s="29"/>
      <c r="Q14" s="83"/>
      <c r="R14" s="83"/>
      <c r="S14" s="98" t="s">
        <v>140</v>
      </c>
      <c r="T14" s="82" t="s">
        <v>152</v>
      </c>
    </row>
    <row r="15" spans="1:25" s="4" customFormat="1" x14ac:dyDescent="0.2">
      <c r="A15" s="29">
        <v>11</v>
      </c>
      <c r="B15" s="49" t="s">
        <v>22</v>
      </c>
      <c r="C15" s="39" t="s">
        <v>23</v>
      </c>
      <c r="D15" s="30" t="s">
        <v>5</v>
      </c>
      <c r="E15" s="32">
        <v>7</v>
      </c>
      <c r="F15" s="33">
        <v>717257</v>
      </c>
      <c r="G15" s="27">
        <f t="shared" si="1"/>
        <v>5020799</v>
      </c>
      <c r="H15" s="29"/>
      <c r="I15" s="29"/>
      <c r="J15" s="97">
        <v>487000</v>
      </c>
      <c r="K15" s="29"/>
      <c r="L15" s="29"/>
      <c r="M15" s="29"/>
      <c r="N15" s="29"/>
      <c r="O15" s="29">
        <v>716000</v>
      </c>
      <c r="P15" s="29"/>
      <c r="Q15" s="83"/>
      <c r="R15" s="83"/>
      <c r="S15" s="98" t="s">
        <v>140</v>
      </c>
      <c r="T15" s="82" t="s">
        <v>152</v>
      </c>
    </row>
    <row r="16" spans="1:25" s="4" customFormat="1" x14ac:dyDescent="0.2">
      <c r="A16" s="29">
        <v>12</v>
      </c>
      <c r="B16" s="39" t="s">
        <v>24</v>
      </c>
      <c r="C16" s="39" t="s">
        <v>25</v>
      </c>
      <c r="D16" s="30" t="s">
        <v>5</v>
      </c>
      <c r="E16" s="32">
        <v>4</v>
      </c>
      <c r="F16" s="31">
        <v>41692</v>
      </c>
      <c r="G16" s="27">
        <f t="shared" si="1"/>
        <v>166768</v>
      </c>
      <c r="H16" s="29"/>
      <c r="I16" s="29"/>
      <c r="J16" s="97">
        <v>37000</v>
      </c>
      <c r="K16" s="29"/>
      <c r="L16" s="29"/>
      <c r="M16" s="29"/>
      <c r="N16" s="29"/>
      <c r="O16" s="29">
        <v>41000</v>
      </c>
      <c r="P16" s="29"/>
      <c r="Q16" s="83"/>
      <c r="R16" s="83"/>
      <c r="S16" s="98" t="s">
        <v>140</v>
      </c>
      <c r="T16" s="82" t="s">
        <v>152</v>
      </c>
    </row>
    <row r="17" spans="1:22" s="4" customFormat="1" ht="31.5" x14ac:dyDescent="0.2">
      <c r="A17" s="29">
        <v>13</v>
      </c>
      <c r="B17" s="39" t="s">
        <v>26</v>
      </c>
      <c r="C17" s="39" t="s">
        <v>27</v>
      </c>
      <c r="D17" s="30" t="s">
        <v>5</v>
      </c>
      <c r="E17" s="32">
        <v>2</v>
      </c>
      <c r="F17" s="31">
        <v>89020</v>
      </c>
      <c r="G17" s="27">
        <f t="shared" si="1"/>
        <v>178040</v>
      </c>
      <c r="H17" s="29"/>
      <c r="I17" s="29"/>
      <c r="J17" s="97">
        <v>71300</v>
      </c>
      <c r="K17" s="29"/>
      <c r="L17" s="29"/>
      <c r="M17" s="29"/>
      <c r="N17" s="29"/>
      <c r="O17" s="29">
        <v>88000</v>
      </c>
      <c r="P17" s="29"/>
      <c r="Q17" s="83"/>
      <c r="R17" s="83"/>
      <c r="S17" s="98" t="s">
        <v>140</v>
      </c>
      <c r="T17" s="82" t="s">
        <v>152</v>
      </c>
    </row>
    <row r="18" spans="1:22" s="4" customFormat="1" ht="31.5" x14ac:dyDescent="0.2">
      <c r="A18" s="29">
        <v>14</v>
      </c>
      <c r="B18" s="39" t="s">
        <v>28</v>
      </c>
      <c r="C18" s="39" t="s">
        <v>29</v>
      </c>
      <c r="D18" s="30" t="s">
        <v>5</v>
      </c>
      <c r="E18" s="32">
        <v>1</v>
      </c>
      <c r="F18" s="31">
        <v>45601</v>
      </c>
      <c r="G18" s="27">
        <f t="shared" si="1"/>
        <v>45601</v>
      </c>
      <c r="H18" s="29"/>
      <c r="I18" s="29"/>
      <c r="J18" s="97">
        <v>37000</v>
      </c>
      <c r="K18" s="29"/>
      <c r="L18" s="29"/>
      <c r="M18" s="29"/>
      <c r="N18" s="29"/>
      <c r="O18" s="29">
        <v>44000</v>
      </c>
      <c r="P18" s="29"/>
      <c r="Q18" s="83"/>
      <c r="R18" s="83"/>
      <c r="S18" s="98" t="s">
        <v>140</v>
      </c>
      <c r="T18" s="82" t="s">
        <v>152</v>
      </c>
    </row>
    <row r="19" spans="1:22" s="4" customFormat="1" ht="31.5" x14ac:dyDescent="0.2">
      <c r="A19" s="29">
        <v>15</v>
      </c>
      <c r="B19" s="39" t="s">
        <v>30</v>
      </c>
      <c r="C19" s="39" t="s">
        <v>31</v>
      </c>
      <c r="D19" s="30" t="s">
        <v>2</v>
      </c>
      <c r="E19" s="30">
        <v>3</v>
      </c>
      <c r="F19" s="31">
        <v>106894</v>
      </c>
      <c r="G19" s="27">
        <f t="shared" si="1"/>
        <v>320682</v>
      </c>
      <c r="H19" s="29"/>
      <c r="I19" s="29"/>
      <c r="J19" s="97">
        <v>83000</v>
      </c>
      <c r="K19" s="29"/>
      <c r="L19" s="29"/>
      <c r="M19" s="29"/>
      <c r="N19" s="29"/>
      <c r="O19" s="29">
        <v>105500</v>
      </c>
      <c r="P19" s="29"/>
      <c r="Q19" s="83"/>
      <c r="R19" s="83"/>
      <c r="S19" s="98" t="s">
        <v>140</v>
      </c>
      <c r="T19" s="82" t="s">
        <v>152</v>
      </c>
    </row>
    <row r="20" spans="1:22" s="4" customFormat="1" x14ac:dyDescent="0.2">
      <c r="A20" s="29">
        <v>16</v>
      </c>
      <c r="B20" s="39" t="s">
        <v>32</v>
      </c>
      <c r="C20" s="39" t="s">
        <v>33</v>
      </c>
      <c r="D20" s="30" t="s">
        <v>2</v>
      </c>
      <c r="E20" s="30">
        <v>3</v>
      </c>
      <c r="F20" s="31">
        <v>108732</v>
      </c>
      <c r="G20" s="27">
        <f t="shared" si="1"/>
        <v>326196</v>
      </c>
      <c r="H20" s="29"/>
      <c r="I20" s="29"/>
      <c r="J20" s="97">
        <v>83000</v>
      </c>
      <c r="K20" s="29"/>
      <c r="L20" s="29"/>
      <c r="M20" s="29"/>
      <c r="N20" s="29"/>
      <c r="O20" s="29">
        <v>107000</v>
      </c>
      <c r="P20" s="29"/>
      <c r="Q20" s="83"/>
      <c r="R20" s="83"/>
      <c r="S20" s="98" t="s">
        <v>140</v>
      </c>
      <c r="T20" s="82" t="s">
        <v>152</v>
      </c>
    </row>
    <row r="21" spans="1:22" s="4" customFormat="1" ht="35.25" customHeight="1" x14ac:dyDescent="0.2">
      <c r="A21" s="29">
        <v>17</v>
      </c>
      <c r="B21" s="39" t="s">
        <v>106</v>
      </c>
      <c r="C21" s="39" t="s">
        <v>107</v>
      </c>
      <c r="D21" s="30" t="s">
        <v>4</v>
      </c>
      <c r="E21" s="30">
        <v>1</v>
      </c>
      <c r="F21" s="31">
        <v>363084</v>
      </c>
      <c r="G21" s="27">
        <f t="shared" si="1"/>
        <v>363084</v>
      </c>
      <c r="H21" s="29"/>
      <c r="I21" s="29"/>
      <c r="J21" s="29"/>
      <c r="K21" s="29"/>
      <c r="L21" s="29"/>
      <c r="M21" s="29"/>
      <c r="N21" s="29"/>
      <c r="O21" s="29"/>
      <c r="P21" s="29"/>
      <c r="Q21" s="83"/>
      <c r="R21" s="83"/>
      <c r="S21" s="93"/>
      <c r="T21" s="67"/>
    </row>
    <row r="22" spans="1:22" s="4" customFormat="1" ht="34.5" customHeight="1" x14ac:dyDescent="0.2">
      <c r="A22" s="29">
        <v>18</v>
      </c>
      <c r="B22" s="39" t="s">
        <v>108</v>
      </c>
      <c r="C22" s="39" t="s">
        <v>109</v>
      </c>
      <c r="D22" s="30" t="s">
        <v>4</v>
      </c>
      <c r="E22" s="30">
        <v>1</v>
      </c>
      <c r="F22" s="31">
        <v>509181</v>
      </c>
      <c r="G22" s="27">
        <f t="shared" si="1"/>
        <v>509181</v>
      </c>
      <c r="H22" s="29"/>
      <c r="I22" s="29"/>
      <c r="J22" s="29"/>
      <c r="K22" s="29"/>
      <c r="L22" s="29"/>
      <c r="M22" s="29"/>
      <c r="N22" s="29"/>
      <c r="O22" s="29"/>
      <c r="P22" s="29"/>
      <c r="Q22" s="83"/>
      <c r="R22" s="83"/>
      <c r="S22" s="93"/>
      <c r="T22" s="67"/>
    </row>
    <row r="23" spans="1:22" s="7" customFormat="1" x14ac:dyDescent="0.15">
      <c r="A23" s="62"/>
      <c r="B23" s="61"/>
      <c r="C23" s="61"/>
      <c r="D23" s="61"/>
      <c r="E23" s="34"/>
      <c r="F23" s="35"/>
      <c r="G23" s="36">
        <f>SUM(G6:G22)</f>
        <v>8736336</v>
      </c>
      <c r="H23" s="62"/>
      <c r="I23" s="62"/>
      <c r="J23" s="62"/>
      <c r="K23" s="62"/>
      <c r="L23" s="62"/>
      <c r="M23" s="62"/>
      <c r="N23" s="62"/>
      <c r="O23" s="62"/>
      <c r="P23" s="62"/>
      <c r="Q23" s="85"/>
      <c r="R23" s="85"/>
      <c r="S23" s="79"/>
      <c r="T23" s="69"/>
    </row>
    <row r="24" spans="1:22" s="4" customFormat="1" ht="15.75" customHeight="1" x14ac:dyDescent="0.2">
      <c r="A24" s="100" t="s">
        <v>130</v>
      </c>
      <c r="B24" s="101"/>
      <c r="C24" s="101"/>
      <c r="D24" s="101"/>
      <c r="E24" s="101"/>
      <c r="F24" s="101"/>
      <c r="G24" s="101"/>
      <c r="H24" s="101"/>
      <c r="I24" s="101"/>
      <c r="J24" s="101"/>
      <c r="K24" s="101"/>
      <c r="L24" s="101"/>
      <c r="M24" s="101"/>
      <c r="N24" s="101"/>
      <c r="O24" s="101"/>
      <c r="P24" s="101"/>
      <c r="Q24" s="101"/>
      <c r="R24" s="101"/>
      <c r="S24" s="101"/>
      <c r="T24" s="102"/>
    </row>
    <row r="25" spans="1:22" s="8" customFormat="1" ht="46.5" customHeight="1" x14ac:dyDescent="0.25">
      <c r="A25" s="29">
        <v>19</v>
      </c>
      <c r="B25" s="48" t="s">
        <v>34</v>
      </c>
      <c r="C25" s="51" t="s">
        <v>35</v>
      </c>
      <c r="D25" s="30" t="s">
        <v>5</v>
      </c>
      <c r="E25" s="29">
        <v>3</v>
      </c>
      <c r="F25" s="37">
        <v>238980</v>
      </c>
      <c r="G25" s="27">
        <f t="shared" ref="G25:G36" si="2">E25*F25</f>
        <v>716940</v>
      </c>
      <c r="H25" s="29"/>
      <c r="I25" s="29"/>
      <c r="J25" s="29"/>
      <c r="K25" s="29"/>
      <c r="L25" s="29"/>
      <c r="M25" s="29"/>
      <c r="N25" s="29"/>
      <c r="O25" s="29"/>
      <c r="P25" s="29"/>
      <c r="Q25" s="70"/>
      <c r="R25" s="97">
        <v>238980</v>
      </c>
      <c r="S25" s="48" t="s">
        <v>148</v>
      </c>
      <c r="T25" s="106" t="s">
        <v>153</v>
      </c>
    </row>
    <row r="26" spans="1:22" s="8" customFormat="1" ht="42" customHeight="1" x14ac:dyDescent="0.25">
      <c r="A26" s="29">
        <v>20</v>
      </c>
      <c r="B26" s="48" t="s">
        <v>36</v>
      </c>
      <c r="C26" s="51" t="s">
        <v>37</v>
      </c>
      <c r="D26" s="30" t="s">
        <v>5</v>
      </c>
      <c r="E26" s="29">
        <v>3</v>
      </c>
      <c r="F26" s="38">
        <v>238980</v>
      </c>
      <c r="G26" s="27">
        <f t="shared" si="2"/>
        <v>716940</v>
      </c>
      <c r="H26" s="29"/>
      <c r="I26" s="29"/>
      <c r="J26" s="29"/>
      <c r="K26" s="29"/>
      <c r="L26" s="29"/>
      <c r="M26" s="29"/>
      <c r="N26" s="29"/>
      <c r="O26" s="29"/>
      <c r="P26" s="29"/>
      <c r="Q26" s="70"/>
      <c r="R26" s="97">
        <v>238980</v>
      </c>
      <c r="S26" s="48" t="s">
        <v>148</v>
      </c>
      <c r="T26" s="106" t="s">
        <v>153</v>
      </c>
    </row>
    <row r="27" spans="1:22" s="8" customFormat="1" ht="42" customHeight="1" x14ac:dyDescent="0.25">
      <c r="A27" s="29">
        <v>21</v>
      </c>
      <c r="B27" s="48" t="s">
        <v>38</v>
      </c>
      <c r="C27" s="51" t="s">
        <v>39</v>
      </c>
      <c r="D27" s="30" t="s">
        <v>5</v>
      </c>
      <c r="E27" s="29">
        <v>3</v>
      </c>
      <c r="F27" s="38">
        <v>238980.5</v>
      </c>
      <c r="G27" s="27">
        <f t="shared" si="2"/>
        <v>716941.5</v>
      </c>
      <c r="H27" s="29"/>
      <c r="I27" s="29"/>
      <c r="J27" s="29"/>
      <c r="K27" s="29"/>
      <c r="L27" s="29"/>
      <c r="M27" s="29"/>
      <c r="N27" s="29"/>
      <c r="O27" s="29"/>
      <c r="P27" s="29"/>
      <c r="Q27" s="70"/>
      <c r="R27" s="97">
        <v>238980</v>
      </c>
      <c r="S27" s="48" t="s">
        <v>148</v>
      </c>
      <c r="T27" s="106" t="s">
        <v>153</v>
      </c>
    </row>
    <row r="28" spans="1:22" s="8" customFormat="1" ht="45" customHeight="1" x14ac:dyDescent="0.25">
      <c r="A28" s="29">
        <v>22</v>
      </c>
      <c r="B28" s="48" t="s">
        <v>40</v>
      </c>
      <c r="C28" s="51" t="s">
        <v>41</v>
      </c>
      <c r="D28" s="30" t="s">
        <v>5</v>
      </c>
      <c r="E28" s="29">
        <v>3</v>
      </c>
      <c r="F28" s="38">
        <v>238980.5</v>
      </c>
      <c r="G28" s="27">
        <f t="shared" si="2"/>
        <v>716941.5</v>
      </c>
      <c r="H28" s="29"/>
      <c r="I28" s="29"/>
      <c r="J28" s="29"/>
      <c r="K28" s="29"/>
      <c r="L28" s="29"/>
      <c r="M28" s="29"/>
      <c r="N28" s="29"/>
      <c r="O28" s="29"/>
      <c r="P28" s="29"/>
      <c r="Q28" s="70"/>
      <c r="R28" s="97">
        <v>238980</v>
      </c>
      <c r="S28" s="48" t="s">
        <v>148</v>
      </c>
      <c r="T28" s="106" t="s">
        <v>153</v>
      </c>
    </row>
    <row r="29" spans="1:22" s="8" customFormat="1" ht="22.5" customHeight="1" x14ac:dyDescent="0.25">
      <c r="A29" s="29">
        <v>23</v>
      </c>
      <c r="B29" s="48" t="s">
        <v>42</v>
      </c>
      <c r="C29" s="51" t="s">
        <v>43</v>
      </c>
      <c r="D29" s="30" t="s">
        <v>5</v>
      </c>
      <c r="E29" s="29">
        <v>1</v>
      </c>
      <c r="F29" s="38">
        <v>80487</v>
      </c>
      <c r="G29" s="27">
        <f t="shared" si="2"/>
        <v>80487</v>
      </c>
      <c r="H29" s="29"/>
      <c r="I29" s="29"/>
      <c r="J29" s="29"/>
      <c r="K29" s="29"/>
      <c r="L29" s="29"/>
      <c r="M29" s="29"/>
      <c r="N29" s="29"/>
      <c r="O29" s="29"/>
      <c r="P29" s="29"/>
      <c r="Q29" s="70"/>
      <c r="R29" s="97">
        <v>80487</v>
      </c>
      <c r="S29" s="48" t="s">
        <v>148</v>
      </c>
      <c r="T29" s="106" t="s">
        <v>153</v>
      </c>
    </row>
    <row r="30" spans="1:22" s="9" customFormat="1" ht="27" customHeight="1" x14ac:dyDescent="0.25">
      <c r="A30" s="29">
        <v>24</v>
      </c>
      <c r="B30" s="39" t="s">
        <v>44</v>
      </c>
      <c r="C30" s="51" t="s">
        <v>45</v>
      </c>
      <c r="D30" s="30" t="s">
        <v>3</v>
      </c>
      <c r="E30" s="29">
        <v>1</v>
      </c>
      <c r="F30" s="38">
        <v>1067220</v>
      </c>
      <c r="G30" s="27">
        <f t="shared" si="2"/>
        <v>1067220</v>
      </c>
      <c r="H30" s="29"/>
      <c r="I30" s="29"/>
      <c r="J30" s="29"/>
      <c r="K30" s="29"/>
      <c r="L30" s="29"/>
      <c r="M30" s="29"/>
      <c r="N30" s="29"/>
      <c r="O30" s="29"/>
      <c r="P30" s="29"/>
      <c r="Q30" s="71"/>
      <c r="R30" s="97">
        <v>1067220</v>
      </c>
      <c r="S30" s="48" t="s">
        <v>148</v>
      </c>
      <c r="T30" s="106" t="s">
        <v>153</v>
      </c>
      <c r="V30" s="8"/>
    </row>
    <row r="31" spans="1:22" s="9" customFormat="1" ht="22.5" customHeight="1" x14ac:dyDescent="0.25">
      <c r="A31" s="29">
        <v>25</v>
      </c>
      <c r="B31" s="39" t="s">
        <v>46</v>
      </c>
      <c r="C31" s="51" t="s">
        <v>47</v>
      </c>
      <c r="D31" s="30" t="s">
        <v>3</v>
      </c>
      <c r="E31" s="29">
        <v>1</v>
      </c>
      <c r="F31" s="38">
        <v>1067220</v>
      </c>
      <c r="G31" s="27">
        <f t="shared" si="2"/>
        <v>1067220</v>
      </c>
      <c r="H31" s="29"/>
      <c r="I31" s="29"/>
      <c r="J31" s="29"/>
      <c r="K31" s="29"/>
      <c r="L31" s="29"/>
      <c r="M31" s="29"/>
      <c r="N31" s="29"/>
      <c r="O31" s="29"/>
      <c r="P31" s="29"/>
      <c r="Q31" s="71"/>
      <c r="R31" s="97">
        <v>1067220</v>
      </c>
      <c r="S31" s="48" t="s">
        <v>148</v>
      </c>
      <c r="T31" s="106" t="s">
        <v>153</v>
      </c>
      <c r="V31" s="8"/>
    </row>
    <row r="32" spans="1:22" s="10" customFormat="1" ht="16.5" customHeight="1" x14ac:dyDescent="0.25">
      <c r="A32" s="29">
        <v>26</v>
      </c>
      <c r="B32" s="39" t="s">
        <v>48</v>
      </c>
      <c r="C32" s="51" t="s">
        <v>49</v>
      </c>
      <c r="D32" s="30" t="s">
        <v>3</v>
      </c>
      <c r="E32" s="29">
        <v>1</v>
      </c>
      <c r="F32" s="38">
        <v>1540786.5</v>
      </c>
      <c r="G32" s="27">
        <f t="shared" si="2"/>
        <v>1540786.5</v>
      </c>
      <c r="H32" s="86"/>
      <c r="I32" s="86"/>
      <c r="J32" s="86"/>
      <c r="K32" s="86"/>
      <c r="L32" s="86"/>
      <c r="M32" s="86"/>
      <c r="N32" s="86"/>
      <c r="O32" s="86"/>
      <c r="P32" s="86"/>
      <c r="Q32" s="72"/>
      <c r="R32" s="99">
        <v>1540786</v>
      </c>
      <c r="S32" s="48" t="s">
        <v>148</v>
      </c>
      <c r="T32" s="106" t="s">
        <v>153</v>
      </c>
      <c r="V32" s="8"/>
    </row>
    <row r="33" spans="1:22" s="8" customFormat="1" ht="37.5" customHeight="1" x14ac:dyDescent="0.25">
      <c r="A33" s="29">
        <v>27</v>
      </c>
      <c r="B33" s="48" t="s">
        <v>50</v>
      </c>
      <c r="C33" s="51" t="s">
        <v>51</v>
      </c>
      <c r="D33" s="30" t="s">
        <v>3</v>
      </c>
      <c r="E33" s="29">
        <v>3</v>
      </c>
      <c r="F33" s="38">
        <v>229960.5</v>
      </c>
      <c r="G33" s="27">
        <f t="shared" si="2"/>
        <v>689881.5</v>
      </c>
      <c r="H33" s="29"/>
      <c r="I33" s="29"/>
      <c r="J33" s="29"/>
      <c r="K33" s="29"/>
      <c r="L33" s="29"/>
      <c r="M33" s="29"/>
      <c r="N33" s="29"/>
      <c r="O33" s="29"/>
      <c r="P33" s="29"/>
      <c r="Q33" s="70"/>
      <c r="R33" s="97">
        <v>229960</v>
      </c>
      <c r="S33" s="48" t="s">
        <v>148</v>
      </c>
      <c r="T33" s="106" t="s">
        <v>153</v>
      </c>
    </row>
    <row r="34" spans="1:22" s="8" customFormat="1" ht="28.5" customHeight="1" x14ac:dyDescent="0.25">
      <c r="A34" s="29">
        <v>28</v>
      </c>
      <c r="B34" s="48" t="s">
        <v>52</v>
      </c>
      <c r="C34" s="51" t="s">
        <v>53</v>
      </c>
      <c r="D34" s="30" t="s">
        <v>3</v>
      </c>
      <c r="E34" s="29">
        <v>3</v>
      </c>
      <c r="F34" s="38">
        <v>229960.5</v>
      </c>
      <c r="G34" s="27">
        <f t="shared" si="2"/>
        <v>689881.5</v>
      </c>
      <c r="H34" s="29"/>
      <c r="I34" s="29"/>
      <c r="J34" s="29"/>
      <c r="K34" s="29"/>
      <c r="L34" s="29"/>
      <c r="M34" s="29"/>
      <c r="N34" s="29"/>
      <c r="O34" s="29"/>
      <c r="P34" s="29"/>
      <c r="Q34" s="70"/>
      <c r="R34" s="97">
        <v>229960</v>
      </c>
      <c r="S34" s="48" t="s">
        <v>148</v>
      </c>
      <c r="T34" s="106" t="s">
        <v>153</v>
      </c>
    </row>
    <row r="35" spans="1:22" s="8" customFormat="1" ht="31.5" x14ac:dyDescent="0.25">
      <c r="A35" s="29">
        <v>29</v>
      </c>
      <c r="B35" s="48" t="s">
        <v>55</v>
      </c>
      <c r="C35" s="48" t="s">
        <v>55</v>
      </c>
      <c r="D35" s="30" t="s">
        <v>1</v>
      </c>
      <c r="E35" s="29">
        <v>2</v>
      </c>
      <c r="F35" s="38">
        <v>80041.5</v>
      </c>
      <c r="G35" s="27">
        <f t="shared" si="2"/>
        <v>160083</v>
      </c>
      <c r="H35" s="29"/>
      <c r="I35" s="29"/>
      <c r="J35" s="29"/>
      <c r="K35" s="29"/>
      <c r="L35" s="29"/>
      <c r="M35" s="29"/>
      <c r="N35" s="29"/>
      <c r="O35" s="29"/>
      <c r="P35" s="29"/>
      <c r="Q35" s="70"/>
      <c r="R35" s="97">
        <v>80041</v>
      </c>
      <c r="S35" s="48" t="s">
        <v>148</v>
      </c>
      <c r="T35" s="106" t="s">
        <v>153</v>
      </c>
    </row>
    <row r="36" spans="1:22" s="8" customFormat="1" ht="31.5" x14ac:dyDescent="0.25">
      <c r="A36" s="29">
        <v>30</v>
      </c>
      <c r="B36" s="48" t="s">
        <v>54</v>
      </c>
      <c r="C36" s="48" t="s">
        <v>54</v>
      </c>
      <c r="D36" s="30" t="s">
        <v>3</v>
      </c>
      <c r="E36" s="29">
        <v>2</v>
      </c>
      <c r="F36" s="31">
        <v>831600</v>
      </c>
      <c r="G36" s="27">
        <f t="shared" si="2"/>
        <v>1663200</v>
      </c>
      <c r="H36" s="29"/>
      <c r="I36" s="29"/>
      <c r="J36" s="29"/>
      <c r="K36" s="29"/>
      <c r="L36" s="29"/>
      <c r="M36" s="29"/>
      <c r="N36" s="29"/>
      <c r="O36" s="29"/>
      <c r="P36" s="29"/>
      <c r="Q36" s="70"/>
      <c r="R36" s="97">
        <v>831600</v>
      </c>
      <c r="S36" s="48" t="s">
        <v>148</v>
      </c>
      <c r="T36" s="106" t="s">
        <v>153</v>
      </c>
    </row>
    <row r="37" spans="1:22" s="7" customFormat="1" x14ac:dyDescent="0.15">
      <c r="A37" s="62"/>
      <c r="B37" s="61"/>
      <c r="C37" s="61"/>
      <c r="D37" s="61"/>
      <c r="E37" s="34"/>
      <c r="F37" s="35"/>
      <c r="G37" s="36">
        <f>SUM(G25:G36)</f>
        <v>9826522.5</v>
      </c>
      <c r="H37" s="62"/>
      <c r="I37" s="62"/>
      <c r="J37" s="62"/>
      <c r="K37" s="62"/>
      <c r="L37" s="62"/>
      <c r="M37" s="62"/>
      <c r="N37" s="62"/>
      <c r="O37" s="62"/>
      <c r="P37" s="62"/>
      <c r="Q37" s="85"/>
      <c r="R37" s="85"/>
      <c r="S37" s="79"/>
      <c r="T37" s="69"/>
    </row>
    <row r="38" spans="1:22" s="5" customFormat="1" x14ac:dyDescent="0.2">
      <c r="A38" s="65" t="s">
        <v>131</v>
      </c>
      <c r="B38" s="65"/>
      <c r="C38" s="65"/>
      <c r="D38" s="65"/>
      <c r="E38" s="65"/>
      <c r="F38" s="65"/>
      <c r="G38" s="65"/>
      <c r="H38" s="65"/>
      <c r="I38" s="65"/>
      <c r="J38" s="65"/>
      <c r="K38" s="65"/>
      <c r="L38" s="65"/>
      <c r="M38" s="65"/>
      <c r="N38" s="65"/>
      <c r="O38" s="65"/>
      <c r="P38" s="65"/>
      <c r="Q38" s="65"/>
      <c r="R38" s="65"/>
      <c r="S38" s="65"/>
      <c r="T38" s="68"/>
    </row>
    <row r="39" spans="1:22" s="5" customFormat="1" ht="60" customHeight="1" x14ac:dyDescent="0.2">
      <c r="A39" s="29">
        <v>31</v>
      </c>
      <c r="B39" s="41" t="s">
        <v>87</v>
      </c>
      <c r="C39" s="41" t="s">
        <v>101</v>
      </c>
      <c r="D39" s="41" t="s">
        <v>88</v>
      </c>
      <c r="E39" s="33">
        <v>3</v>
      </c>
      <c r="F39" s="31">
        <v>139750</v>
      </c>
      <c r="G39" s="40">
        <f>F39*E39</f>
        <v>419250</v>
      </c>
      <c r="H39" s="29"/>
      <c r="I39" s="29"/>
      <c r="J39" s="29"/>
      <c r="K39" s="29"/>
      <c r="L39" s="97">
        <v>138000</v>
      </c>
      <c r="M39" s="29"/>
      <c r="N39" s="29"/>
      <c r="O39" s="29"/>
      <c r="P39" s="29"/>
      <c r="Q39" s="84"/>
      <c r="R39" s="84"/>
      <c r="S39" s="98" t="s">
        <v>142</v>
      </c>
      <c r="T39" s="106" t="s">
        <v>153</v>
      </c>
      <c r="V39" s="107"/>
    </row>
    <row r="40" spans="1:22" s="5" customFormat="1" ht="59.25" customHeight="1" x14ac:dyDescent="0.2">
      <c r="A40" s="29">
        <v>32</v>
      </c>
      <c r="B40" s="41" t="s">
        <v>89</v>
      </c>
      <c r="C40" s="41" t="s">
        <v>102</v>
      </c>
      <c r="D40" s="41" t="s">
        <v>88</v>
      </c>
      <c r="E40" s="33">
        <v>3</v>
      </c>
      <c r="F40" s="31">
        <v>139750</v>
      </c>
      <c r="G40" s="40">
        <f>F40*E40</f>
        <v>419250</v>
      </c>
      <c r="H40" s="29"/>
      <c r="I40" s="29"/>
      <c r="J40" s="29"/>
      <c r="K40" s="29"/>
      <c r="L40" s="97">
        <v>138000</v>
      </c>
      <c r="M40" s="29"/>
      <c r="N40" s="29"/>
      <c r="O40" s="29"/>
      <c r="P40" s="29"/>
      <c r="Q40" s="84"/>
      <c r="R40" s="84"/>
      <c r="S40" s="98" t="s">
        <v>142</v>
      </c>
      <c r="T40" s="106" t="s">
        <v>153</v>
      </c>
      <c r="V40" s="107"/>
    </row>
    <row r="41" spans="1:22" s="5" customFormat="1" ht="59.25" customHeight="1" x14ac:dyDescent="0.2">
      <c r="A41" s="29">
        <v>33</v>
      </c>
      <c r="B41" s="41" t="s">
        <v>90</v>
      </c>
      <c r="C41" s="41" t="s">
        <v>103</v>
      </c>
      <c r="D41" s="41" t="s">
        <v>88</v>
      </c>
      <c r="E41" s="33">
        <v>3</v>
      </c>
      <c r="F41" s="31">
        <v>139750</v>
      </c>
      <c r="G41" s="40">
        <f>F41*E41</f>
        <v>419250</v>
      </c>
      <c r="H41" s="29"/>
      <c r="I41" s="29"/>
      <c r="J41" s="29"/>
      <c r="K41" s="29"/>
      <c r="L41" s="97">
        <v>138000</v>
      </c>
      <c r="M41" s="29"/>
      <c r="N41" s="29"/>
      <c r="O41" s="29"/>
      <c r="P41" s="29"/>
      <c r="Q41" s="84"/>
      <c r="R41" s="84"/>
      <c r="S41" s="98" t="s">
        <v>142</v>
      </c>
      <c r="T41" s="106" t="s">
        <v>153</v>
      </c>
      <c r="V41" s="107"/>
    </row>
    <row r="42" spans="1:22" s="5" customFormat="1" ht="31.5" x14ac:dyDescent="0.2">
      <c r="A42" s="29">
        <v>34</v>
      </c>
      <c r="B42" s="41" t="s">
        <v>91</v>
      </c>
      <c r="C42" s="41" t="s">
        <v>104</v>
      </c>
      <c r="D42" s="41" t="s">
        <v>88</v>
      </c>
      <c r="E42" s="33">
        <v>3</v>
      </c>
      <c r="F42" s="31">
        <v>49000</v>
      </c>
      <c r="G42" s="40">
        <f>F42*E42</f>
        <v>147000</v>
      </c>
      <c r="H42" s="29"/>
      <c r="I42" s="29"/>
      <c r="J42" s="29"/>
      <c r="K42" s="29"/>
      <c r="L42" s="97">
        <v>48000</v>
      </c>
      <c r="M42" s="29"/>
      <c r="N42" s="29"/>
      <c r="O42" s="29"/>
      <c r="P42" s="29"/>
      <c r="Q42" s="84"/>
      <c r="R42" s="84"/>
      <c r="S42" s="98" t="s">
        <v>142</v>
      </c>
      <c r="T42" s="106" t="s">
        <v>153</v>
      </c>
      <c r="V42" s="107"/>
    </row>
    <row r="43" spans="1:22" s="15" customFormat="1" x14ac:dyDescent="0.15">
      <c r="A43" s="62"/>
      <c r="B43" s="63"/>
      <c r="C43" s="63"/>
      <c r="D43" s="63"/>
      <c r="E43" s="34"/>
      <c r="F43" s="35"/>
      <c r="G43" s="36">
        <f>SUM(G39:G42)</f>
        <v>1404750</v>
      </c>
      <c r="H43" s="62"/>
      <c r="I43" s="62"/>
      <c r="J43" s="62"/>
      <c r="K43" s="62"/>
      <c r="L43" s="62"/>
      <c r="M43" s="62"/>
      <c r="N43" s="62"/>
      <c r="O43" s="62"/>
      <c r="P43" s="62"/>
      <c r="Q43" s="87"/>
      <c r="R43" s="87"/>
      <c r="S43" s="95"/>
      <c r="T43" s="73"/>
    </row>
    <row r="44" spans="1:22" s="15" customFormat="1" ht="15.75" customHeight="1" x14ac:dyDescent="0.15">
      <c r="A44" s="62"/>
      <c r="B44" s="66" t="s">
        <v>110</v>
      </c>
      <c r="C44" s="66"/>
      <c r="D44" s="66"/>
      <c r="E44" s="66"/>
      <c r="F44" s="66"/>
      <c r="G44" s="66"/>
      <c r="H44" s="66"/>
      <c r="I44" s="66"/>
      <c r="J44" s="66"/>
      <c r="K44" s="66"/>
      <c r="L44" s="66"/>
      <c r="M44" s="66"/>
      <c r="N44" s="66"/>
      <c r="O44" s="66"/>
      <c r="P44" s="66"/>
      <c r="Q44" s="66"/>
      <c r="R44" s="66"/>
      <c r="S44" s="66"/>
      <c r="T44" s="73"/>
    </row>
    <row r="45" spans="1:22" s="5" customFormat="1" ht="44.25" customHeight="1" x14ac:dyDescent="0.2">
      <c r="A45" s="29">
        <v>35</v>
      </c>
      <c r="B45" s="24" t="s">
        <v>92</v>
      </c>
      <c r="C45" s="24" t="s">
        <v>93</v>
      </c>
      <c r="D45" s="41" t="s">
        <v>88</v>
      </c>
      <c r="E45" s="33">
        <v>15</v>
      </c>
      <c r="F45" s="31">
        <v>135300</v>
      </c>
      <c r="G45" s="40">
        <f>F45*E45</f>
        <v>2029500</v>
      </c>
      <c r="H45" s="29">
        <v>120000</v>
      </c>
      <c r="I45" s="29"/>
      <c r="J45" s="29"/>
      <c r="K45" s="29"/>
      <c r="L45" s="97">
        <v>119000</v>
      </c>
      <c r="M45" s="29"/>
      <c r="N45" s="29"/>
      <c r="O45" s="29"/>
      <c r="P45" s="29"/>
      <c r="Q45" s="84"/>
      <c r="R45" s="84"/>
      <c r="S45" s="98" t="s">
        <v>142</v>
      </c>
      <c r="T45" s="82" t="s">
        <v>152</v>
      </c>
      <c r="V45" s="107"/>
    </row>
    <row r="46" spans="1:22" s="11" customFormat="1" x14ac:dyDescent="0.2">
      <c r="A46" s="29"/>
      <c r="B46" s="24"/>
      <c r="C46" s="24"/>
      <c r="D46" s="39"/>
      <c r="E46" s="33"/>
      <c r="F46" s="31"/>
      <c r="G46" s="36">
        <f>SUM(G45)</f>
        <v>2029500</v>
      </c>
      <c r="H46" s="29"/>
      <c r="I46" s="29"/>
      <c r="J46" s="29"/>
      <c r="K46" s="29"/>
      <c r="L46" s="29"/>
      <c r="M46" s="29"/>
      <c r="N46" s="29"/>
      <c r="O46" s="29"/>
      <c r="P46" s="29"/>
      <c r="Q46" s="29"/>
      <c r="R46" s="29"/>
      <c r="S46" s="48"/>
      <c r="T46" s="75"/>
    </row>
    <row r="47" spans="1:22" s="6" customFormat="1" ht="15.75" customHeight="1" x14ac:dyDescent="0.25">
      <c r="A47" s="64" t="s">
        <v>132</v>
      </c>
      <c r="B47" s="64"/>
      <c r="C47" s="64"/>
      <c r="D47" s="64"/>
      <c r="E47" s="64"/>
      <c r="F47" s="64"/>
      <c r="G47" s="64"/>
      <c r="H47" s="64"/>
      <c r="I47" s="64"/>
      <c r="J47" s="64"/>
      <c r="K47" s="64"/>
      <c r="L47" s="64"/>
      <c r="M47" s="64"/>
      <c r="N47" s="64"/>
      <c r="O47" s="64"/>
      <c r="P47" s="64"/>
      <c r="Q47" s="64"/>
      <c r="R47" s="64"/>
      <c r="S47" s="64"/>
      <c r="T47" s="74"/>
    </row>
    <row r="48" spans="1:22" s="4" customFormat="1" ht="34.5" customHeight="1" x14ac:dyDescent="0.2">
      <c r="A48" s="29">
        <v>36</v>
      </c>
      <c r="B48" s="52" t="s">
        <v>56</v>
      </c>
      <c r="C48" s="53" t="s">
        <v>57</v>
      </c>
      <c r="D48" s="42" t="s">
        <v>4</v>
      </c>
      <c r="E48" s="29">
        <v>2</v>
      </c>
      <c r="F48" s="43">
        <v>12207</v>
      </c>
      <c r="G48" s="27">
        <f>E48*F48</f>
        <v>24414</v>
      </c>
      <c r="H48" s="29"/>
      <c r="I48" s="29"/>
      <c r="J48" s="29"/>
      <c r="K48" s="29"/>
      <c r="L48" s="29"/>
      <c r="M48" s="29"/>
      <c r="N48" s="29"/>
      <c r="O48" s="29"/>
      <c r="P48" s="29"/>
      <c r="Q48" s="83"/>
      <c r="R48" s="83"/>
      <c r="S48" s="93"/>
      <c r="T48" s="67"/>
    </row>
    <row r="49" spans="1:20" s="5" customFormat="1" ht="31.5" x14ac:dyDescent="0.2">
      <c r="A49" s="29">
        <v>37</v>
      </c>
      <c r="B49" s="49" t="s">
        <v>58</v>
      </c>
      <c r="C49" s="42" t="s">
        <v>59</v>
      </c>
      <c r="D49" s="42" t="s">
        <v>2</v>
      </c>
      <c r="E49" s="29">
        <v>4</v>
      </c>
      <c r="F49" s="43">
        <v>253000</v>
      </c>
      <c r="G49" s="27">
        <f>E49*F49</f>
        <v>1012000</v>
      </c>
      <c r="H49" s="29"/>
      <c r="I49" s="97">
        <v>197400</v>
      </c>
      <c r="J49" s="29"/>
      <c r="K49" s="29"/>
      <c r="L49" s="29"/>
      <c r="M49" s="29"/>
      <c r="N49" s="29"/>
      <c r="O49" s="29"/>
      <c r="P49" s="29"/>
      <c r="Q49" s="84"/>
      <c r="R49" s="84"/>
      <c r="S49" s="98" t="s">
        <v>139</v>
      </c>
      <c r="T49" s="106" t="s">
        <v>153</v>
      </c>
    </row>
    <row r="50" spans="1:20" s="9" customFormat="1" ht="27" customHeight="1" x14ac:dyDescent="0.25">
      <c r="A50" s="29">
        <v>38</v>
      </c>
      <c r="B50" s="54" t="s">
        <v>60</v>
      </c>
      <c r="C50" s="54" t="s">
        <v>111</v>
      </c>
      <c r="D50" s="42" t="s">
        <v>2</v>
      </c>
      <c r="E50" s="29">
        <v>1</v>
      </c>
      <c r="F50" s="43">
        <v>333500</v>
      </c>
      <c r="G50" s="27">
        <f>E50*F50</f>
        <v>333500</v>
      </c>
      <c r="H50" s="29"/>
      <c r="I50" s="29"/>
      <c r="J50" s="29"/>
      <c r="K50" s="29"/>
      <c r="L50" s="29"/>
      <c r="M50" s="29"/>
      <c r="N50" s="29"/>
      <c r="O50" s="29"/>
      <c r="P50" s="29"/>
      <c r="Q50" s="84"/>
      <c r="R50" s="84"/>
      <c r="S50" s="94"/>
      <c r="T50" s="71"/>
    </row>
    <row r="51" spans="1:20" s="7" customFormat="1" x14ac:dyDescent="0.15">
      <c r="A51" s="62"/>
      <c r="B51" s="61"/>
      <c r="C51" s="61"/>
      <c r="D51" s="61"/>
      <c r="E51" s="34"/>
      <c r="F51" s="35"/>
      <c r="G51" s="36">
        <f>SUM(G48:G50)</f>
        <v>1369914</v>
      </c>
      <c r="H51" s="62"/>
      <c r="I51" s="62"/>
      <c r="J51" s="62"/>
      <c r="K51" s="62"/>
      <c r="L51" s="62"/>
      <c r="M51" s="62"/>
      <c r="N51" s="62"/>
      <c r="O51" s="62"/>
      <c r="P51" s="62"/>
      <c r="Q51" s="85"/>
      <c r="R51" s="85"/>
      <c r="S51" s="79"/>
      <c r="T51" s="69"/>
    </row>
    <row r="52" spans="1:20" s="4" customFormat="1" x14ac:dyDescent="0.2">
      <c r="A52" s="29"/>
      <c r="B52" s="64" t="s">
        <v>133</v>
      </c>
      <c r="C52" s="64"/>
      <c r="D52" s="64"/>
      <c r="E52" s="61"/>
      <c r="F52" s="61"/>
      <c r="G52" s="27"/>
      <c r="H52" s="29"/>
      <c r="I52" s="29"/>
      <c r="J52" s="29"/>
      <c r="K52" s="29"/>
      <c r="L52" s="29"/>
      <c r="M52" s="29"/>
      <c r="N52" s="29"/>
      <c r="O52" s="29"/>
      <c r="P52" s="29"/>
      <c r="Q52" s="83"/>
      <c r="R52" s="83"/>
      <c r="S52" s="93"/>
      <c r="T52" s="67"/>
    </row>
    <row r="53" spans="1:20" s="4" customFormat="1" ht="31.5" x14ac:dyDescent="0.2">
      <c r="A53" s="29">
        <v>39</v>
      </c>
      <c r="B53" s="48" t="s">
        <v>61</v>
      </c>
      <c r="C53" s="48" t="s">
        <v>61</v>
      </c>
      <c r="D53" s="29" t="s">
        <v>2</v>
      </c>
      <c r="E53" s="44">
        <v>1</v>
      </c>
      <c r="F53" s="31">
        <v>103488</v>
      </c>
      <c r="G53" s="27">
        <f>E53*F53</f>
        <v>103488</v>
      </c>
      <c r="H53" s="29"/>
      <c r="I53" s="29"/>
      <c r="J53" s="29"/>
      <c r="K53" s="29"/>
      <c r="L53" s="29"/>
      <c r="M53" s="29"/>
      <c r="N53" s="29"/>
      <c r="O53" s="29"/>
      <c r="P53" s="29"/>
      <c r="Q53" s="83"/>
      <c r="R53" s="83"/>
      <c r="S53" s="93"/>
      <c r="T53" s="67"/>
    </row>
    <row r="54" spans="1:20" s="7" customFormat="1" x14ac:dyDescent="0.15">
      <c r="A54" s="62"/>
      <c r="B54" s="61"/>
      <c r="C54" s="61"/>
      <c r="D54" s="61"/>
      <c r="E54" s="34"/>
      <c r="F54" s="35"/>
      <c r="G54" s="36">
        <f>SUM(G53)</f>
        <v>103488</v>
      </c>
      <c r="H54" s="62"/>
      <c r="I54" s="62"/>
      <c r="J54" s="62"/>
      <c r="K54" s="62"/>
      <c r="L54" s="62"/>
      <c r="M54" s="62"/>
      <c r="N54" s="62"/>
      <c r="O54" s="62"/>
      <c r="P54" s="62"/>
      <c r="Q54" s="85"/>
      <c r="R54" s="85"/>
      <c r="S54" s="79"/>
      <c r="T54" s="69"/>
    </row>
    <row r="55" spans="1:20" s="4" customFormat="1" x14ac:dyDescent="0.2">
      <c r="A55" s="29"/>
      <c r="B55" s="64" t="s">
        <v>105</v>
      </c>
      <c r="C55" s="64"/>
      <c r="D55" s="64"/>
      <c r="E55" s="61"/>
      <c r="F55" s="31"/>
      <c r="G55" s="27"/>
      <c r="H55" s="29"/>
      <c r="I55" s="29"/>
      <c r="J55" s="29"/>
      <c r="K55" s="29"/>
      <c r="L55" s="29"/>
      <c r="M55" s="29"/>
      <c r="N55" s="29"/>
      <c r="O55" s="29"/>
      <c r="P55" s="29"/>
      <c r="Q55" s="83"/>
      <c r="R55" s="83"/>
      <c r="S55" s="93"/>
      <c r="T55" s="67"/>
    </row>
    <row r="56" spans="1:20" s="4" customFormat="1" ht="54" customHeight="1" x14ac:dyDescent="0.2">
      <c r="A56" s="29">
        <v>40</v>
      </c>
      <c r="B56" s="24" t="s">
        <v>95</v>
      </c>
      <c r="C56" s="24" t="s">
        <v>94</v>
      </c>
      <c r="D56" s="39" t="s">
        <v>2</v>
      </c>
      <c r="E56" s="55">
        <v>1.5</v>
      </c>
      <c r="F56" s="56">
        <v>540000</v>
      </c>
      <c r="G56" s="57">
        <f>E56*F56</f>
        <v>810000</v>
      </c>
      <c r="H56" s="29"/>
      <c r="I56" s="29"/>
      <c r="J56" s="29"/>
      <c r="K56" s="97">
        <v>539900</v>
      </c>
      <c r="L56" s="29"/>
      <c r="M56" s="29"/>
      <c r="N56" s="29">
        <v>539998</v>
      </c>
      <c r="O56" s="29"/>
      <c r="P56" s="29"/>
      <c r="Q56" s="83"/>
      <c r="R56" s="83"/>
      <c r="S56" s="98" t="s">
        <v>141</v>
      </c>
      <c r="T56" s="82" t="s">
        <v>152</v>
      </c>
    </row>
    <row r="57" spans="1:20" s="7" customFormat="1" x14ac:dyDescent="0.15">
      <c r="A57" s="62"/>
      <c r="B57" s="61"/>
      <c r="C57" s="61"/>
      <c r="D57" s="61"/>
      <c r="E57" s="34"/>
      <c r="F57" s="35"/>
      <c r="G57" s="36">
        <f>SUM(G56)</f>
        <v>810000</v>
      </c>
      <c r="H57" s="62"/>
      <c r="I57" s="62"/>
      <c r="J57" s="62"/>
      <c r="K57" s="62"/>
      <c r="L57" s="62"/>
      <c r="M57" s="62"/>
      <c r="N57" s="62"/>
      <c r="O57" s="62"/>
      <c r="P57" s="62"/>
      <c r="Q57" s="85"/>
      <c r="R57" s="85"/>
      <c r="S57" s="79"/>
      <c r="T57" s="69"/>
    </row>
    <row r="58" spans="1:20" s="4" customFormat="1" x14ac:dyDescent="0.2">
      <c r="A58" s="29"/>
      <c r="B58" s="64" t="s">
        <v>134</v>
      </c>
      <c r="C58" s="64"/>
      <c r="D58" s="64"/>
      <c r="E58" s="61"/>
      <c r="F58" s="61"/>
      <c r="G58" s="27"/>
      <c r="H58" s="29"/>
      <c r="I58" s="29"/>
      <c r="J58" s="29"/>
      <c r="K58" s="29"/>
      <c r="L58" s="29"/>
      <c r="M58" s="29"/>
      <c r="N58" s="29"/>
      <c r="O58" s="29"/>
      <c r="P58" s="29"/>
      <c r="Q58" s="83"/>
      <c r="R58" s="83"/>
      <c r="S58" s="93"/>
      <c r="T58" s="67"/>
    </row>
    <row r="59" spans="1:20" s="4" customFormat="1" ht="141.75" x14ac:dyDescent="0.2">
      <c r="A59" s="29">
        <v>41</v>
      </c>
      <c r="B59" s="39" t="s">
        <v>62</v>
      </c>
      <c r="C59" s="45" t="s">
        <v>63</v>
      </c>
      <c r="D59" s="45" t="s">
        <v>2</v>
      </c>
      <c r="E59" s="29">
        <v>9</v>
      </c>
      <c r="F59" s="46">
        <v>74880</v>
      </c>
      <c r="G59" s="27">
        <f t="shared" ref="G59:G67" si="3">F59*E59</f>
        <v>673920</v>
      </c>
      <c r="H59" s="29"/>
      <c r="I59" s="29"/>
      <c r="J59" s="29"/>
      <c r="K59" s="29"/>
      <c r="L59" s="29"/>
      <c r="M59" s="29"/>
      <c r="N59" s="29"/>
      <c r="O59" s="29"/>
      <c r="P59" s="97">
        <v>74880</v>
      </c>
      <c r="Q59" s="83"/>
      <c r="R59" s="83"/>
      <c r="S59" s="98" t="s">
        <v>146</v>
      </c>
      <c r="T59" s="106" t="s">
        <v>153</v>
      </c>
    </row>
    <row r="60" spans="1:20" s="4" customFormat="1" ht="126" x14ac:dyDescent="0.2">
      <c r="A60" s="29">
        <v>42</v>
      </c>
      <c r="B60" s="39" t="s">
        <v>64</v>
      </c>
      <c r="C60" s="45" t="s">
        <v>65</v>
      </c>
      <c r="D60" s="45" t="s">
        <v>2</v>
      </c>
      <c r="E60" s="29">
        <v>9</v>
      </c>
      <c r="F60" s="46">
        <v>94080</v>
      </c>
      <c r="G60" s="27">
        <f t="shared" si="3"/>
        <v>846720</v>
      </c>
      <c r="H60" s="29"/>
      <c r="I60" s="29"/>
      <c r="J60" s="29"/>
      <c r="K60" s="29"/>
      <c r="L60" s="29"/>
      <c r="M60" s="29"/>
      <c r="N60" s="29"/>
      <c r="O60" s="29"/>
      <c r="P60" s="97">
        <v>94080</v>
      </c>
      <c r="Q60" s="83"/>
      <c r="R60" s="83"/>
      <c r="S60" s="98" t="s">
        <v>146</v>
      </c>
      <c r="T60" s="106" t="s">
        <v>153</v>
      </c>
    </row>
    <row r="61" spans="1:20" s="4" customFormat="1" ht="31.5" x14ac:dyDescent="0.2">
      <c r="A61" s="29">
        <v>43</v>
      </c>
      <c r="B61" s="39" t="s">
        <v>66</v>
      </c>
      <c r="C61" s="45" t="s">
        <v>67</v>
      </c>
      <c r="D61" s="45" t="s">
        <v>2</v>
      </c>
      <c r="E61" s="29">
        <v>2</v>
      </c>
      <c r="F61" s="46">
        <v>130560</v>
      </c>
      <c r="G61" s="27">
        <f t="shared" si="3"/>
        <v>261120</v>
      </c>
      <c r="H61" s="29"/>
      <c r="I61" s="29"/>
      <c r="J61" s="29"/>
      <c r="K61" s="29"/>
      <c r="L61" s="29"/>
      <c r="M61" s="29"/>
      <c r="N61" s="29"/>
      <c r="O61" s="29"/>
      <c r="P61" s="97">
        <v>130560</v>
      </c>
      <c r="Q61" s="83"/>
      <c r="R61" s="83"/>
      <c r="S61" s="98" t="s">
        <v>146</v>
      </c>
      <c r="T61" s="106" t="s">
        <v>153</v>
      </c>
    </row>
    <row r="62" spans="1:20" s="4" customFormat="1" ht="31.5" x14ac:dyDescent="0.2">
      <c r="A62" s="29">
        <v>44</v>
      </c>
      <c r="B62" s="39" t="s">
        <v>68</v>
      </c>
      <c r="C62" s="45" t="s">
        <v>69</v>
      </c>
      <c r="D62" s="45" t="s">
        <v>2</v>
      </c>
      <c r="E62" s="29">
        <v>2</v>
      </c>
      <c r="F62" s="46">
        <v>48813.599999999999</v>
      </c>
      <c r="G62" s="27">
        <f t="shared" si="3"/>
        <v>97627.199999999997</v>
      </c>
      <c r="H62" s="29"/>
      <c r="I62" s="29"/>
      <c r="J62" s="29"/>
      <c r="K62" s="29"/>
      <c r="L62" s="29"/>
      <c r="M62" s="29"/>
      <c r="N62" s="29"/>
      <c r="O62" s="29"/>
      <c r="P62" s="97">
        <v>48813</v>
      </c>
      <c r="Q62" s="83"/>
      <c r="R62" s="83"/>
      <c r="S62" s="98" t="s">
        <v>146</v>
      </c>
      <c r="T62" s="106" t="s">
        <v>153</v>
      </c>
    </row>
    <row r="63" spans="1:20" s="4" customFormat="1" ht="31.5" x14ac:dyDescent="0.2">
      <c r="A63" s="29">
        <v>45</v>
      </c>
      <c r="B63" s="39" t="s">
        <v>70</v>
      </c>
      <c r="C63" s="39" t="s">
        <v>71</v>
      </c>
      <c r="D63" s="45" t="s">
        <v>2</v>
      </c>
      <c r="E63" s="29">
        <v>4</v>
      </c>
      <c r="F63" s="46">
        <v>115200</v>
      </c>
      <c r="G63" s="27">
        <f t="shared" si="3"/>
        <v>460800</v>
      </c>
      <c r="H63" s="29"/>
      <c r="I63" s="29"/>
      <c r="J63" s="29"/>
      <c r="K63" s="29"/>
      <c r="L63" s="29"/>
      <c r="M63" s="29"/>
      <c r="N63" s="29"/>
      <c r="O63" s="29"/>
      <c r="P63" s="97">
        <v>115200</v>
      </c>
      <c r="Q63" s="83"/>
      <c r="R63" s="83"/>
      <c r="S63" s="98" t="s">
        <v>146</v>
      </c>
      <c r="T63" s="106" t="s">
        <v>153</v>
      </c>
    </row>
    <row r="64" spans="1:20" s="4" customFormat="1" ht="31.5" x14ac:dyDescent="0.2">
      <c r="A64" s="29">
        <v>46</v>
      </c>
      <c r="B64" s="48" t="s">
        <v>72</v>
      </c>
      <c r="C64" s="48" t="s">
        <v>72</v>
      </c>
      <c r="D64" s="45" t="s">
        <v>2</v>
      </c>
      <c r="E64" s="29">
        <v>2</v>
      </c>
      <c r="F64" s="46">
        <v>79321.2</v>
      </c>
      <c r="G64" s="27">
        <f t="shared" si="3"/>
        <v>158642.4</v>
      </c>
      <c r="H64" s="29"/>
      <c r="I64" s="29"/>
      <c r="J64" s="29"/>
      <c r="K64" s="29"/>
      <c r="L64" s="29"/>
      <c r="M64" s="29"/>
      <c r="N64" s="29"/>
      <c r="O64" s="29"/>
      <c r="P64" s="97">
        <v>79321</v>
      </c>
      <c r="Q64" s="83"/>
      <c r="R64" s="83"/>
      <c r="S64" s="98" t="s">
        <v>146</v>
      </c>
      <c r="T64" s="106" t="s">
        <v>153</v>
      </c>
    </row>
    <row r="65" spans="1:22" s="4" customFormat="1" ht="31.5" x14ac:dyDescent="0.2">
      <c r="A65" s="29">
        <v>47</v>
      </c>
      <c r="B65" s="48" t="s">
        <v>73</v>
      </c>
      <c r="C65" s="48" t="s">
        <v>73</v>
      </c>
      <c r="D65" s="45" t="s">
        <v>2</v>
      </c>
      <c r="E65" s="29">
        <v>2</v>
      </c>
      <c r="F65" s="46">
        <v>137284.79999999999</v>
      </c>
      <c r="G65" s="27">
        <f t="shared" si="3"/>
        <v>274569.59999999998</v>
      </c>
      <c r="H65" s="29"/>
      <c r="I65" s="29"/>
      <c r="J65" s="29"/>
      <c r="K65" s="29"/>
      <c r="L65" s="29"/>
      <c r="M65" s="29"/>
      <c r="N65" s="29"/>
      <c r="O65" s="29"/>
      <c r="P65" s="97">
        <v>137284</v>
      </c>
      <c r="Q65" s="83"/>
      <c r="R65" s="83"/>
      <c r="S65" s="98" t="s">
        <v>146</v>
      </c>
      <c r="T65" s="106" t="s">
        <v>153</v>
      </c>
    </row>
    <row r="66" spans="1:22" s="4" customFormat="1" ht="31.5" x14ac:dyDescent="0.2">
      <c r="A66" s="29">
        <v>48</v>
      </c>
      <c r="B66" s="48" t="s">
        <v>74</v>
      </c>
      <c r="C66" s="48" t="s">
        <v>75</v>
      </c>
      <c r="D66" s="45" t="s">
        <v>2</v>
      </c>
      <c r="E66" s="29">
        <v>2</v>
      </c>
      <c r="F66" s="46">
        <v>94080</v>
      </c>
      <c r="G66" s="27">
        <f t="shared" si="3"/>
        <v>188160</v>
      </c>
      <c r="H66" s="29"/>
      <c r="I66" s="29"/>
      <c r="J66" s="29"/>
      <c r="K66" s="29"/>
      <c r="L66" s="29"/>
      <c r="M66" s="29"/>
      <c r="N66" s="29"/>
      <c r="O66" s="29"/>
      <c r="P66" s="97">
        <v>94080</v>
      </c>
      <c r="Q66" s="83"/>
      <c r="R66" s="83"/>
      <c r="S66" s="98" t="s">
        <v>146</v>
      </c>
      <c r="T66" s="106" t="s">
        <v>153</v>
      </c>
    </row>
    <row r="67" spans="1:22" s="5" customFormat="1" ht="31.5" x14ac:dyDescent="0.2">
      <c r="A67" s="29">
        <v>49</v>
      </c>
      <c r="B67" s="48" t="s">
        <v>100</v>
      </c>
      <c r="C67" s="48" t="s">
        <v>100</v>
      </c>
      <c r="D67" s="45" t="s">
        <v>2</v>
      </c>
      <c r="E67" s="29">
        <v>1</v>
      </c>
      <c r="F67" s="31">
        <v>124800</v>
      </c>
      <c r="G67" s="27">
        <f t="shared" si="3"/>
        <v>124800</v>
      </c>
      <c r="H67" s="29"/>
      <c r="I67" s="29"/>
      <c r="J67" s="29"/>
      <c r="K67" s="29"/>
      <c r="L67" s="29"/>
      <c r="M67" s="29"/>
      <c r="N67" s="29"/>
      <c r="O67" s="29"/>
      <c r="P67" s="97">
        <v>124800</v>
      </c>
      <c r="Q67" s="84"/>
      <c r="R67" s="84"/>
      <c r="S67" s="98" t="s">
        <v>146</v>
      </c>
      <c r="T67" s="106" t="s">
        <v>153</v>
      </c>
      <c r="V67" s="4"/>
    </row>
    <row r="68" spans="1:22" s="7" customFormat="1" x14ac:dyDescent="0.15">
      <c r="A68" s="62"/>
      <c r="B68" s="61"/>
      <c r="C68" s="61"/>
      <c r="D68" s="61"/>
      <c r="E68" s="34"/>
      <c r="F68" s="35"/>
      <c r="G68" s="36">
        <f>SUM(G59:G67)</f>
        <v>3086359.2</v>
      </c>
      <c r="H68" s="62"/>
      <c r="I68" s="62"/>
      <c r="J68" s="62"/>
      <c r="K68" s="62"/>
      <c r="L68" s="62"/>
      <c r="M68" s="62"/>
      <c r="N68" s="62"/>
      <c r="O68" s="62"/>
      <c r="P68" s="62"/>
      <c r="Q68" s="85"/>
      <c r="R68" s="85"/>
      <c r="S68" s="79"/>
      <c r="T68" s="69"/>
    </row>
    <row r="69" spans="1:22" s="6" customFormat="1" x14ac:dyDescent="0.25">
      <c r="A69" s="29"/>
      <c r="B69" s="64" t="s">
        <v>135</v>
      </c>
      <c r="C69" s="64"/>
      <c r="D69" s="64"/>
      <c r="E69" s="61"/>
      <c r="F69" s="61"/>
      <c r="G69" s="27"/>
      <c r="H69" s="29"/>
      <c r="I69" s="29"/>
      <c r="J69" s="29"/>
      <c r="K69" s="29"/>
      <c r="L69" s="29"/>
      <c r="M69" s="29"/>
      <c r="N69" s="29"/>
      <c r="O69" s="29"/>
      <c r="P69" s="29"/>
      <c r="Q69" s="83"/>
      <c r="R69" s="83"/>
      <c r="S69" s="93"/>
      <c r="T69" s="74"/>
    </row>
    <row r="70" spans="1:22" s="11" customFormat="1" ht="42.75" customHeight="1" x14ac:dyDescent="0.2">
      <c r="A70" s="30">
        <v>50</v>
      </c>
      <c r="B70" s="50" t="s">
        <v>76</v>
      </c>
      <c r="C70" s="48" t="s">
        <v>112</v>
      </c>
      <c r="D70" s="29" t="s">
        <v>3</v>
      </c>
      <c r="E70" s="29">
        <v>10</v>
      </c>
      <c r="F70" s="47">
        <v>38237.5</v>
      </c>
      <c r="G70" s="27">
        <f>F70*E70</f>
        <v>382375</v>
      </c>
      <c r="H70" s="29"/>
      <c r="I70" s="29"/>
      <c r="J70" s="29"/>
      <c r="K70" s="29"/>
      <c r="L70" s="29"/>
      <c r="M70" s="29"/>
      <c r="N70" s="29"/>
      <c r="O70" s="29"/>
      <c r="P70" s="29"/>
      <c r="Q70" s="29"/>
      <c r="R70" s="29"/>
      <c r="S70" s="48"/>
      <c r="T70" s="75"/>
    </row>
    <row r="71" spans="1:22" s="11" customFormat="1" ht="42.75" customHeight="1" x14ac:dyDescent="0.2">
      <c r="A71" s="30">
        <v>51</v>
      </c>
      <c r="B71" s="50" t="s">
        <v>77</v>
      </c>
      <c r="C71" s="48" t="s">
        <v>113</v>
      </c>
      <c r="D71" s="29" t="s">
        <v>3</v>
      </c>
      <c r="E71" s="29">
        <v>10</v>
      </c>
      <c r="F71" s="47">
        <v>38237.5</v>
      </c>
      <c r="G71" s="27">
        <f>F71*E71</f>
        <v>382375</v>
      </c>
      <c r="H71" s="29"/>
      <c r="I71" s="29"/>
      <c r="J71" s="29"/>
      <c r="K71" s="29"/>
      <c r="L71" s="29"/>
      <c r="M71" s="29"/>
      <c r="N71" s="29"/>
      <c r="O71" s="29"/>
      <c r="P71" s="29"/>
      <c r="Q71" s="29"/>
      <c r="R71" s="29"/>
      <c r="S71" s="48"/>
      <c r="T71" s="75"/>
    </row>
    <row r="72" spans="1:22" s="11" customFormat="1" ht="42.75" customHeight="1" x14ac:dyDescent="0.2">
      <c r="A72" s="30">
        <v>53</v>
      </c>
      <c r="B72" s="50" t="s">
        <v>78</v>
      </c>
      <c r="C72" s="48" t="s">
        <v>114</v>
      </c>
      <c r="D72" s="29" t="s">
        <v>3</v>
      </c>
      <c r="E72" s="29">
        <v>10</v>
      </c>
      <c r="F72" s="47">
        <v>38237.5</v>
      </c>
      <c r="G72" s="27">
        <f>F72*E72</f>
        <v>382375</v>
      </c>
      <c r="H72" s="29"/>
      <c r="I72" s="29"/>
      <c r="J72" s="29"/>
      <c r="K72" s="29"/>
      <c r="L72" s="29"/>
      <c r="M72" s="29"/>
      <c r="N72" s="29"/>
      <c r="O72" s="29"/>
      <c r="P72" s="29"/>
      <c r="Q72" s="29"/>
      <c r="R72" s="29"/>
      <c r="S72" s="48"/>
      <c r="T72" s="75"/>
    </row>
    <row r="73" spans="1:22" s="7" customFormat="1" x14ac:dyDescent="0.15">
      <c r="A73" s="62"/>
      <c r="B73" s="61"/>
      <c r="C73" s="61"/>
      <c r="D73" s="61"/>
      <c r="E73" s="34"/>
      <c r="F73" s="47"/>
      <c r="G73" s="36">
        <f>SUM(G70:G72)</f>
        <v>1147125</v>
      </c>
      <c r="H73" s="62"/>
      <c r="I73" s="62"/>
      <c r="J73" s="62"/>
      <c r="K73" s="62"/>
      <c r="L73" s="62"/>
      <c r="M73" s="62"/>
      <c r="N73" s="62"/>
      <c r="O73" s="62"/>
      <c r="P73" s="62"/>
      <c r="Q73" s="85"/>
      <c r="R73" s="85"/>
      <c r="S73" s="79"/>
      <c r="T73" s="69"/>
    </row>
    <row r="74" spans="1:22" s="4" customFormat="1" x14ac:dyDescent="0.2">
      <c r="A74" s="29"/>
      <c r="B74" s="64" t="s">
        <v>136</v>
      </c>
      <c r="C74" s="64"/>
      <c r="D74" s="64"/>
      <c r="E74" s="61"/>
      <c r="F74" s="47"/>
      <c r="G74" s="27"/>
      <c r="H74" s="29"/>
      <c r="I74" s="29"/>
      <c r="J74" s="29"/>
      <c r="K74" s="29"/>
      <c r="L74" s="29"/>
      <c r="M74" s="29"/>
      <c r="N74" s="29"/>
      <c r="O74" s="29"/>
      <c r="P74" s="29"/>
      <c r="Q74" s="83"/>
      <c r="R74" s="83"/>
      <c r="S74" s="93"/>
      <c r="T74" s="67"/>
    </row>
    <row r="75" spans="1:22" s="11" customFormat="1" ht="24" customHeight="1" x14ac:dyDescent="0.2">
      <c r="A75" s="29">
        <v>54</v>
      </c>
      <c r="B75" s="50" t="s">
        <v>79</v>
      </c>
      <c r="C75" s="50" t="s">
        <v>119</v>
      </c>
      <c r="D75" s="48" t="s">
        <v>2</v>
      </c>
      <c r="E75" s="48">
        <v>18</v>
      </c>
      <c r="F75" s="47">
        <v>24265</v>
      </c>
      <c r="G75" s="27">
        <f t="shared" ref="G75:G82" si="4">E75*F75</f>
        <v>436770</v>
      </c>
      <c r="H75" s="29"/>
      <c r="I75" s="29"/>
      <c r="J75" s="29"/>
      <c r="K75" s="29"/>
      <c r="L75" s="29"/>
      <c r="M75" s="29"/>
      <c r="N75" s="29"/>
      <c r="O75" s="29"/>
      <c r="P75" s="29"/>
      <c r="Q75" s="29"/>
      <c r="R75" s="29"/>
      <c r="S75" s="48"/>
      <c r="T75" s="75"/>
    </row>
    <row r="76" spans="1:22" s="11" customFormat="1" ht="24" customHeight="1" x14ac:dyDescent="0.2">
      <c r="A76" s="29">
        <v>55</v>
      </c>
      <c r="B76" s="48" t="s">
        <v>80</v>
      </c>
      <c r="C76" s="50" t="s">
        <v>115</v>
      </c>
      <c r="D76" s="48" t="s">
        <v>2</v>
      </c>
      <c r="E76" s="48">
        <v>13</v>
      </c>
      <c r="F76" s="47">
        <v>24265</v>
      </c>
      <c r="G76" s="27">
        <f t="shared" si="4"/>
        <v>315445</v>
      </c>
      <c r="H76" s="29"/>
      <c r="I76" s="29"/>
      <c r="J76" s="29"/>
      <c r="K76" s="29"/>
      <c r="L76" s="29"/>
      <c r="M76" s="29"/>
      <c r="N76" s="29"/>
      <c r="O76" s="29"/>
      <c r="P76" s="29"/>
      <c r="Q76" s="29"/>
      <c r="R76" s="29"/>
      <c r="S76" s="48"/>
      <c r="T76" s="75"/>
    </row>
    <row r="77" spans="1:22" s="11" customFormat="1" ht="24" customHeight="1" x14ac:dyDescent="0.2">
      <c r="A77" s="29">
        <v>56</v>
      </c>
      <c r="B77" s="50" t="s">
        <v>81</v>
      </c>
      <c r="C77" s="50" t="s">
        <v>116</v>
      </c>
      <c r="D77" s="48" t="s">
        <v>2</v>
      </c>
      <c r="E77" s="48">
        <v>13</v>
      </c>
      <c r="F77" s="47">
        <v>24265</v>
      </c>
      <c r="G77" s="27">
        <f t="shared" si="4"/>
        <v>315445</v>
      </c>
      <c r="H77" s="29"/>
      <c r="I77" s="29"/>
      <c r="J77" s="29"/>
      <c r="K77" s="29"/>
      <c r="L77" s="29"/>
      <c r="M77" s="29"/>
      <c r="N77" s="29"/>
      <c r="O77" s="29"/>
      <c r="P77" s="29"/>
      <c r="Q77" s="29"/>
      <c r="R77" s="29"/>
      <c r="S77" s="48"/>
      <c r="T77" s="75"/>
    </row>
    <row r="78" spans="1:22" s="11" customFormat="1" ht="28.5" customHeight="1" x14ac:dyDescent="0.2">
      <c r="A78" s="29">
        <v>57</v>
      </c>
      <c r="B78" s="50" t="s">
        <v>82</v>
      </c>
      <c r="C78" s="50" t="s">
        <v>117</v>
      </c>
      <c r="D78" s="48" t="s">
        <v>2</v>
      </c>
      <c r="E78" s="48">
        <v>13</v>
      </c>
      <c r="F78" s="47">
        <v>15065</v>
      </c>
      <c r="G78" s="27">
        <f t="shared" si="4"/>
        <v>195845</v>
      </c>
      <c r="H78" s="29"/>
      <c r="I78" s="29"/>
      <c r="J78" s="29"/>
      <c r="K78" s="29"/>
      <c r="L78" s="29"/>
      <c r="M78" s="29"/>
      <c r="N78" s="29"/>
      <c r="O78" s="29"/>
      <c r="P78" s="29"/>
      <c r="Q78" s="29"/>
      <c r="R78" s="29"/>
      <c r="S78" s="48"/>
      <c r="T78" s="75"/>
    </row>
    <row r="79" spans="1:22" s="11" customFormat="1" ht="28.5" customHeight="1" x14ac:dyDescent="0.2">
      <c r="A79" s="29">
        <v>58</v>
      </c>
      <c r="B79" s="50" t="s">
        <v>83</v>
      </c>
      <c r="C79" s="50" t="s">
        <v>118</v>
      </c>
      <c r="D79" s="48" t="s">
        <v>2</v>
      </c>
      <c r="E79" s="48">
        <v>13</v>
      </c>
      <c r="F79" s="47">
        <v>20815</v>
      </c>
      <c r="G79" s="27">
        <f t="shared" si="4"/>
        <v>270595</v>
      </c>
      <c r="H79" s="29"/>
      <c r="I79" s="29"/>
      <c r="J79" s="29"/>
      <c r="K79" s="29"/>
      <c r="L79" s="29"/>
      <c r="M79" s="29"/>
      <c r="N79" s="29"/>
      <c r="O79" s="29"/>
      <c r="P79" s="29"/>
      <c r="Q79" s="29"/>
      <c r="R79" s="29"/>
      <c r="S79" s="48"/>
      <c r="T79" s="75"/>
    </row>
    <row r="80" spans="1:22" s="11" customFormat="1" ht="28.5" customHeight="1" x14ac:dyDescent="0.2">
      <c r="A80" s="29">
        <v>59</v>
      </c>
      <c r="B80" s="50" t="s">
        <v>84</v>
      </c>
      <c r="C80" s="50" t="s">
        <v>137</v>
      </c>
      <c r="D80" s="48" t="s">
        <v>2</v>
      </c>
      <c r="E80" s="48">
        <v>30</v>
      </c>
      <c r="F80" s="47">
        <v>1449</v>
      </c>
      <c r="G80" s="27">
        <f t="shared" si="4"/>
        <v>43470</v>
      </c>
      <c r="H80" s="29"/>
      <c r="I80" s="29"/>
      <c r="J80" s="29"/>
      <c r="K80" s="29"/>
      <c r="L80" s="29"/>
      <c r="M80" s="29"/>
      <c r="N80" s="29"/>
      <c r="O80" s="29"/>
      <c r="P80" s="29"/>
      <c r="Q80" s="29"/>
      <c r="R80" s="29"/>
      <c r="S80" s="48"/>
      <c r="T80" s="75"/>
    </row>
    <row r="81" spans="1:20" s="11" customFormat="1" ht="28.5" customHeight="1" x14ac:dyDescent="0.2">
      <c r="A81" s="29">
        <v>60</v>
      </c>
      <c r="B81" s="50" t="s">
        <v>85</v>
      </c>
      <c r="C81" s="50" t="s">
        <v>98</v>
      </c>
      <c r="D81" s="48" t="s">
        <v>2</v>
      </c>
      <c r="E81" s="48">
        <v>30</v>
      </c>
      <c r="F81" s="47">
        <v>1449</v>
      </c>
      <c r="G81" s="27">
        <f t="shared" si="4"/>
        <v>43470</v>
      </c>
      <c r="H81" s="29"/>
      <c r="I81" s="29"/>
      <c r="J81" s="29"/>
      <c r="K81" s="29"/>
      <c r="L81" s="29"/>
      <c r="M81" s="29"/>
      <c r="N81" s="29"/>
      <c r="O81" s="29"/>
      <c r="P81" s="29"/>
      <c r="Q81" s="29"/>
      <c r="R81" s="29"/>
      <c r="S81" s="48"/>
      <c r="T81" s="75"/>
    </row>
    <row r="82" spans="1:20" s="11" customFormat="1" ht="28.5" customHeight="1" x14ac:dyDescent="0.2">
      <c r="A82" s="29">
        <v>61</v>
      </c>
      <c r="B82" s="50" t="s">
        <v>86</v>
      </c>
      <c r="C82" s="50" t="s">
        <v>99</v>
      </c>
      <c r="D82" s="48" t="s">
        <v>2</v>
      </c>
      <c r="E82" s="48">
        <v>12</v>
      </c>
      <c r="F82" s="47">
        <v>53130</v>
      </c>
      <c r="G82" s="27">
        <f t="shared" si="4"/>
        <v>637560</v>
      </c>
      <c r="H82" s="29"/>
      <c r="I82" s="29"/>
      <c r="J82" s="29"/>
      <c r="K82" s="29"/>
      <c r="L82" s="29"/>
      <c r="M82" s="29"/>
      <c r="N82" s="29"/>
      <c r="O82" s="29"/>
      <c r="P82" s="29"/>
      <c r="Q82" s="29"/>
      <c r="R82" s="29"/>
      <c r="S82" s="48"/>
      <c r="T82" s="75"/>
    </row>
    <row r="83" spans="1:20" x14ac:dyDescent="0.2">
      <c r="A83" s="103"/>
      <c r="B83" s="103"/>
      <c r="C83" s="103"/>
      <c r="D83" s="103"/>
      <c r="E83" s="103"/>
      <c r="F83" s="104"/>
      <c r="G83" s="105">
        <f>SUM(G75:G82)</f>
        <v>2258600</v>
      </c>
    </row>
    <row r="84" spans="1:20" ht="18.75" x14ac:dyDescent="0.2">
      <c r="A84" s="18"/>
      <c r="B84" s="58"/>
      <c r="C84" s="18"/>
      <c r="D84" s="18"/>
      <c r="E84" s="18"/>
      <c r="F84" s="59"/>
      <c r="G84" s="60">
        <f>G4+G23+G37+G43+G46+G51+G54+G57+G68+G73+G83</f>
        <v>32972594.699999999</v>
      </c>
    </row>
  </sheetData>
  <autoFilter ref="A3:T84" xr:uid="{00000000-0001-0000-0000-000000000000}"/>
  <mergeCells count="11">
    <mergeCell ref="A24:T24"/>
    <mergeCell ref="A1:T1"/>
    <mergeCell ref="B74:D74"/>
    <mergeCell ref="A5:D5"/>
    <mergeCell ref="B52:D52"/>
    <mergeCell ref="B55:D55"/>
    <mergeCell ref="B58:D58"/>
    <mergeCell ref="B69:D69"/>
    <mergeCell ref="A38:S38"/>
    <mergeCell ref="A47:S47"/>
    <mergeCell ref="B44:S44"/>
  </mergeCells>
  <phoneticPr fontId="22" type="noConversion"/>
  <conditionalFormatting sqref="B48">
    <cfRule type="expression" dxfId="2" priority="16" stopIfTrue="1">
      <formula>VLOOKUP(#REF!,#REF!,11,)=1</formula>
    </cfRule>
    <cfRule type="expression" dxfId="1" priority="17" stopIfTrue="1">
      <formula>VLOOKUP(#REF!,#REF!,11,)=2</formula>
    </cfRule>
    <cfRule type="expression" dxfId="0" priority="18" stopIfTrue="1">
      <formula>VLOOKUP(#REF!,#REF!,11,)=3</formula>
    </cfRule>
  </conditionalFormatting>
  <pageMargins left="0.23622047244094491" right="0.23622047244094491" top="0.15748031496062992" bottom="0.15748031496062992" header="0.31496062992125984" footer="0.31496062992125984"/>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
  <sheetViews>
    <sheetView workbookViewId="0">
      <selection activeCell="A7" sqref="A1:XFD1048576"/>
    </sheetView>
  </sheetViews>
  <sheetFormatPr defaultRowHeight="11.25" x14ac:dyDescent="0.2"/>
  <cols>
    <col min="1" max="2" width="9.140625" style="2"/>
    <col min="3" max="6" width="9.140625" style="1"/>
    <col min="7" max="7" width="9.140625" style="3"/>
    <col min="8" max="16384" width="9.140625" style="1"/>
  </cols>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Реагент 2022 г</vt:lpstr>
      <vt:lpstr>Лист1</vt:lpstr>
      <vt:lpstr>'Реагент 2022 г'!Заголовки_для_печати</vt:lpstr>
      <vt:lpstr>'Реагент 2022 г'!Область_печати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ГЗ</cp:lastModifiedBy>
  <cp:lastPrinted>2022-05-30T10:17:38Z</cp:lastPrinted>
  <dcterms:created xsi:type="dcterms:W3CDTF">2021-01-29T11:00:53Z</dcterms:created>
  <dcterms:modified xsi:type="dcterms:W3CDTF">2022-05-30T10:18:32Z</dcterms:modified>
</cp:coreProperties>
</file>